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0" yWindow="0" windowWidth="28740" windowHeight="122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G29" i="1"/>
  <c r="F26" i="1"/>
  <c r="E26" i="1"/>
  <c r="G20" i="1"/>
  <c r="D56" i="1" l="1"/>
  <c r="D54" i="1"/>
  <c r="D52" i="1"/>
  <c r="D49" i="1"/>
  <c r="D44" i="1"/>
  <c r="D42" i="1"/>
  <c r="D39" i="1"/>
  <c r="D32" i="1"/>
  <c r="D30" i="1"/>
  <c r="D26" i="1"/>
  <c r="D21" i="1"/>
  <c r="D18" i="1"/>
  <c r="D6" i="1" s="1"/>
  <c r="D16" i="1"/>
  <c r="D7" i="1"/>
  <c r="E18" i="1" l="1"/>
  <c r="F18" i="1"/>
  <c r="H58" i="1" l="1"/>
  <c r="G28" i="1" l="1"/>
  <c r="H28" i="1"/>
  <c r="F56" i="1" l="1"/>
  <c r="E56" i="1"/>
  <c r="H8" i="1"/>
  <c r="H9" i="1"/>
  <c r="H10" i="1"/>
  <c r="H11" i="1"/>
  <c r="H12" i="1"/>
  <c r="H13" i="1"/>
  <c r="H14" i="1"/>
  <c r="H15" i="1"/>
  <c r="H17" i="1"/>
  <c r="H19" i="1"/>
  <c r="H18" i="1" s="1"/>
  <c r="H22" i="1"/>
  <c r="H23" i="1"/>
  <c r="H24" i="1"/>
  <c r="H25" i="1"/>
  <c r="H27" i="1"/>
  <c r="H31" i="1"/>
  <c r="H33" i="1"/>
  <c r="H34" i="1"/>
  <c r="H35" i="1"/>
  <c r="H36" i="1"/>
  <c r="H37" i="1"/>
  <c r="H38" i="1"/>
  <c r="H40" i="1"/>
  <c r="H41" i="1"/>
  <c r="H43" i="1"/>
  <c r="H45" i="1"/>
  <c r="H46" i="1"/>
  <c r="H47" i="1"/>
  <c r="H48" i="1"/>
  <c r="H50" i="1"/>
  <c r="H51" i="1"/>
  <c r="H53" i="1"/>
  <c r="H55" i="1"/>
  <c r="H57" i="1"/>
  <c r="G8" i="1"/>
  <c r="G9" i="1"/>
  <c r="G10" i="1"/>
  <c r="G11" i="1"/>
  <c r="G12" i="1"/>
  <c r="G14" i="1"/>
  <c r="G15" i="1"/>
  <c r="G17" i="1"/>
  <c r="G19" i="1"/>
  <c r="G22" i="1"/>
  <c r="G23" i="1"/>
  <c r="G24" i="1"/>
  <c r="G25" i="1"/>
  <c r="G27" i="1"/>
  <c r="G31" i="1"/>
  <c r="G33" i="1"/>
  <c r="G34" i="1"/>
  <c r="G35" i="1"/>
  <c r="G36" i="1"/>
  <c r="G37" i="1"/>
  <c r="G38" i="1"/>
  <c r="G40" i="1"/>
  <c r="G41" i="1"/>
  <c r="G43" i="1"/>
  <c r="G45" i="1"/>
  <c r="G46" i="1"/>
  <c r="G47" i="1"/>
  <c r="G48" i="1"/>
  <c r="G50" i="1"/>
  <c r="G51" i="1"/>
  <c r="G53" i="1"/>
  <c r="G55" i="1"/>
  <c r="G57" i="1"/>
  <c r="G58" i="1"/>
  <c r="F54" i="1"/>
  <c r="H54" i="1" s="1"/>
  <c r="E54" i="1"/>
  <c r="F52" i="1"/>
  <c r="H52" i="1" s="1"/>
  <c r="E52" i="1"/>
  <c r="G52" i="1" s="1"/>
  <c r="F49" i="1"/>
  <c r="H49" i="1" s="1"/>
  <c r="E49" i="1"/>
  <c r="F44" i="1"/>
  <c r="E44" i="1"/>
  <c r="F42" i="1"/>
  <c r="H42" i="1" s="1"/>
  <c r="E42" i="1"/>
  <c r="F39" i="1"/>
  <c r="E39" i="1"/>
  <c r="G49" i="1" l="1"/>
  <c r="G54" i="1"/>
  <c r="G44" i="1"/>
  <c r="G39" i="1"/>
  <c r="G56" i="1"/>
  <c r="H39" i="1"/>
  <c r="G42" i="1"/>
  <c r="H56" i="1"/>
  <c r="H44" i="1"/>
  <c r="F32" i="1"/>
  <c r="E32" i="1"/>
  <c r="F30" i="1"/>
  <c r="E30" i="1"/>
  <c r="F21" i="1"/>
  <c r="E21" i="1"/>
  <c r="F16" i="1"/>
  <c r="E16" i="1"/>
  <c r="F7" i="1"/>
  <c r="E7" i="1"/>
  <c r="E6" i="1" l="1"/>
  <c r="H21" i="1"/>
  <c r="G21" i="1"/>
  <c r="G26" i="1"/>
  <c r="H26" i="1"/>
  <c r="H30" i="1"/>
  <c r="G30" i="1"/>
  <c r="H7" i="1"/>
  <c r="G7" i="1"/>
  <c r="G32" i="1"/>
  <c r="H32" i="1"/>
  <c r="H16" i="1"/>
  <c r="G16" i="1"/>
  <c r="G18" i="1"/>
  <c r="F6" i="1"/>
  <c r="H6" i="1" l="1"/>
  <c r="G6" i="1"/>
</calcChain>
</file>

<file path=xl/sharedStrings.xml><?xml version="1.0" encoding="utf-8"?>
<sst xmlns="http://schemas.openxmlformats.org/spreadsheetml/2006/main" count="149" uniqueCount="75">
  <si>
    <t>Наименование</t>
  </si>
  <si>
    <t>Рз</t>
  </si>
  <si>
    <t>ПР</t>
  </si>
  <si>
    <t>План</t>
  </si>
  <si>
    <t>% исполнения</t>
  </si>
  <si>
    <t>ИТОГО РАСХОДОВ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</si>
  <si>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</si>
  <si>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</si>
  <si>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</si>
  <si>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</si>
  <si>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</si>
  <si>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</si>
  <si>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</si>
  <si>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</si>
  <si>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</si>
  <si>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</si>
  <si>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</si>
  <si>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</si>
  <si>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ЭКОНОМИКА</t>
  </si>
  <si>
    <t>Сельское хозяйство и рыболовство</t>
  </si>
  <si>
    <t>Транспорт</t>
  </si>
  <si>
    <t>Дорожное хозяйство</t>
  </si>
  <si>
    <t>Другие вопросы в области национальной экономики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</si>
  <si>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</si>
  <si>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</si>
  <si>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</si>
  <si>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</si>
  <si>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</si>
  <si>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</si>
  <si>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</si>
  <si>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</si>
  <si>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</si>
  <si>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КУЛЬТУРА И КИНЕМАТОГРАФИЯ</t>
  </si>
  <si>
    <t>Культура</t>
  </si>
  <si>
    <t>Другие вопросы в области культуры, кинематографии</t>
  </si>
  <si>
    <t>ЗДРАВООХРАНЕНИЕ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</si>
  <si>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</si>
  <si>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</si>
  <si>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</si>
  <si>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</si>
  <si>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</si>
  <si>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</si>
  <si>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</si>
  <si>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</si>
  <si>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</si>
  <si>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</si>
  <si>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</si>
  <si>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</si>
  <si>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</si>
  <si>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</si>
  <si>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</si>
  <si>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</si>
  <si>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Обеспечение проведения выборов и референдумов</t>
  </si>
  <si>
    <t>ЖИЛИЩНО-КОММУНАЛЬНОЕ ХОЗЯЙСТВО</t>
  </si>
  <si>
    <t>Жилищное хозяйство</t>
  </si>
  <si>
    <t>01</t>
  </si>
  <si>
    <t>02</t>
  </si>
  <si>
    <t>00</t>
  </si>
  <si>
    <t>03</t>
  </si>
  <si>
    <t>04</t>
  </si>
  <si>
    <t>05</t>
  </si>
  <si>
    <t>06</t>
  </si>
  <si>
    <t>07</t>
  </si>
  <si>
    <t>10</t>
  </si>
  <si>
    <t>08</t>
  </si>
  <si>
    <t>09</t>
  </si>
  <si>
    <t>Коммунальное хозяйство</t>
  </si>
  <si>
    <t>Исполнение 1 полугодие 2025 год</t>
  </si>
  <si>
    <t>14</t>
  </si>
  <si>
    <t>Другие вопросы в области национальной безопасности и правоохранительной деятельности</t>
  </si>
  <si>
    <t>Исполнение  по расходам Казачинско-Ленского муниципального района в разрезе разделов подразделов классификации расходов за 1 полугодие 2026 года в сравнении с 2025 годом</t>
  </si>
  <si>
    <t xml:space="preserve"> 2026 год </t>
  </si>
  <si>
    <t>Исполнение 1 полугодие 2026 год</t>
  </si>
  <si>
    <t>Динамика 2026/2025годы</t>
  </si>
  <si>
    <t>Благоустройство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</si>
</sst>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5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 applyProtection="1">
      <alignment vertical="center" wrapText="1"/>
    </xf>
    <xf numFmtId="0" fontId="8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F46" sqref="F46"/>
    </sheetView>
  </sheetViews>
  <sheetFormatPr defaultRowHeight="15" x14ac:dyDescent="0.25"/>
  <cols>
    <col min="1" max="1" width="31.140625" customWidth="1"/>
    <col min="4" max="4" width="13.7109375" customWidth="1"/>
    <col min="5" max="5" width="13.42578125" customWidth="1"/>
    <col min="6" max="6" width="16.42578125" customWidth="1"/>
    <col min="8" max="8" width="13" customWidth="1"/>
  </cols>
  <sheetData>
    <row r="1" spans="1:8" ht="59.25" customHeight="1" x14ac:dyDescent="0.3">
      <c r="A1" s="15" t="s">
        <v>70</v>
      </c>
      <c r="B1" s="15"/>
      <c r="C1" s="15"/>
      <c r="D1" s="15"/>
      <c r="E1" s="15"/>
      <c r="F1" s="15"/>
      <c r="G1" s="15"/>
      <c r="H1" s="15"/>
    </row>
    <row r="4" spans="1:8" ht="30.75" customHeight="1" x14ac:dyDescent="0.25">
      <c r="A4" s="17" t="s">
        <v>0</v>
      </c>
      <c r="B4" s="17" t="s">
        <v>1</v>
      </c>
      <c r="C4" s="17" t="s">
        <v>2</v>
      </c>
      <c r="D4" s="16" t="s">
        <v>67</v>
      </c>
      <c r="E4" s="8" t="s">
        <v>3</v>
      </c>
      <c r="F4" s="16" t="s">
        <v>72</v>
      </c>
      <c r="G4" s="16" t="s">
        <v>4</v>
      </c>
      <c r="H4" s="16" t="s">
        <v>73</v>
      </c>
    </row>
    <row r="5" spans="1:8" ht="23.25" customHeight="1" x14ac:dyDescent="0.25">
      <c r="A5" s="17"/>
      <c r="B5" s="17"/>
      <c r="C5" s="17"/>
      <c r="D5" s="16"/>
      <c r="E5" s="8" t="s">
        <v>71</v>
      </c>
      <c r="F5" s="16"/>
      <c r="G5" s="16"/>
      <c r="H5" s="16"/>
    </row>
    <row r="6" spans="1:8" x14ac:dyDescent="0.25">
      <c r="A6" s="9" t="s">
        <v>5</v>
      </c>
      <c r="B6" s="10"/>
      <c r="C6" s="10"/>
      <c r="D6" s="1">
        <f>D7+D16+D18+D26+D21+D30+D32+D39+D42+D44+D49+D52+D54+D56</f>
        <v>974376.1</v>
      </c>
      <c r="E6" s="1">
        <f>E7+E16+E18+E26+E21+E30+E32+E39+E42+E44+E49+E52+E54+E56</f>
        <v>2563058.5</v>
      </c>
      <c r="F6" s="1">
        <f>F7+F16+F18+F26+F21+F30+F32+F39+F42+F44+F49+F52+F54+F56</f>
        <v>1197302.5</v>
      </c>
      <c r="G6" s="1">
        <f>F6/E6*100</f>
        <v>46.713818666253623</v>
      </c>
      <c r="H6" s="11">
        <f>F6-D6</f>
        <v>222926.40000000002</v>
      </c>
    </row>
    <row r="7" spans="1:8" ht="25.5" x14ac:dyDescent="0.25">
      <c r="A7" s="9" t="s">
        <v>6</v>
      </c>
      <c r="B7" s="2" t="s">
        <v>55</v>
      </c>
      <c r="C7" s="2" t="s">
        <v>57</v>
      </c>
      <c r="D7" s="1">
        <f>D8+D9+D10+D11+D12+D13+D14+D15</f>
        <v>79650.200000000012</v>
      </c>
      <c r="E7" s="1">
        <f>E8+E9+E10+E11+E12+E13+E14+E15</f>
        <v>287654</v>
      </c>
      <c r="F7" s="1">
        <f>F8+F9+F10+F11+F12+F13+F14+F15</f>
        <v>99106.999999999985</v>
      </c>
      <c r="G7" s="1">
        <f t="shared" ref="G7:G58" si="0">F7/E7*100</f>
        <v>34.453544883783991</v>
      </c>
      <c r="H7" s="11">
        <f t="shared" ref="H7:H58" si="1">F7-D7</f>
        <v>19456.799999999974</v>
      </c>
    </row>
    <row r="8" spans="1:8" ht="51" x14ac:dyDescent="0.25">
      <c r="A8" s="12" t="s">
        <v>7</v>
      </c>
      <c r="B8" s="5" t="s">
        <v>55</v>
      </c>
      <c r="C8" s="5" t="s">
        <v>56</v>
      </c>
      <c r="D8" s="6">
        <v>2599.6</v>
      </c>
      <c r="E8" s="6">
        <v>6288.1</v>
      </c>
      <c r="F8" s="6">
        <v>2690.3</v>
      </c>
      <c r="G8" s="6">
        <f t="shared" si="0"/>
        <v>42.783988804249297</v>
      </c>
      <c r="H8" s="7">
        <f t="shared" si="1"/>
        <v>90.700000000000273</v>
      </c>
    </row>
    <row r="9" spans="1:8" ht="63.75" x14ac:dyDescent="0.25">
      <c r="A9" s="12" t="s">
        <v>8</v>
      </c>
      <c r="B9" s="5" t="s">
        <v>55</v>
      </c>
      <c r="C9" s="5" t="s">
        <v>58</v>
      </c>
      <c r="D9" s="6">
        <v>278.89999999999998</v>
      </c>
      <c r="E9" s="6">
        <v>1058</v>
      </c>
      <c r="F9" s="6">
        <v>360</v>
      </c>
      <c r="G9" s="6">
        <f t="shared" si="0"/>
        <v>34.026465028355382</v>
      </c>
      <c r="H9" s="7">
        <f t="shared" si="1"/>
        <v>81.100000000000023</v>
      </c>
    </row>
    <row r="10" spans="1:8" ht="76.5" x14ac:dyDescent="0.25">
      <c r="A10" s="12" t="s">
        <v>9</v>
      </c>
      <c r="B10" s="5" t="s">
        <v>55</v>
      </c>
      <c r="C10" s="5" t="s">
        <v>59</v>
      </c>
      <c r="D10" s="6">
        <v>56355.8</v>
      </c>
      <c r="E10" s="6">
        <v>222841.3</v>
      </c>
      <c r="F10" s="6">
        <v>72507.399999999994</v>
      </c>
      <c r="G10" s="6">
        <f t="shared" si="0"/>
        <v>32.537684890547666</v>
      </c>
      <c r="H10" s="7">
        <f t="shared" si="1"/>
        <v>16151.599999999991</v>
      </c>
    </row>
    <row r="11" spans="1:8" x14ac:dyDescent="0.25">
      <c r="A11" s="12" t="s">
        <v>10</v>
      </c>
      <c r="B11" s="5" t="s">
        <v>55</v>
      </c>
      <c r="C11" s="5" t="s">
        <v>60</v>
      </c>
      <c r="D11" s="6">
        <v>0.9</v>
      </c>
      <c r="E11" s="6">
        <v>66.900000000000006</v>
      </c>
      <c r="F11" s="6">
        <v>66.900000000000006</v>
      </c>
      <c r="G11" s="6">
        <f t="shared" si="0"/>
        <v>100</v>
      </c>
      <c r="H11" s="7">
        <f t="shared" si="1"/>
        <v>66</v>
      </c>
    </row>
    <row r="12" spans="1:8" ht="63.75" x14ac:dyDescent="0.25">
      <c r="A12" s="12" t="s">
        <v>11</v>
      </c>
      <c r="B12" s="5" t="s">
        <v>55</v>
      </c>
      <c r="C12" s="5" t="s">
        <v>61</v>
      </c>
      <c r="D12" s="6">
        <v>17785.900000000001</v>
      </c>
      <c r="E12" s="6">
        <v>50043.8</v>
      </c>
      <c r="F12" s="6">
        <v>21625.599999999999</v>
      </c>
      <c r="G12" s="6">
        <f t="shared" si="0"/>
        <v>43.213345109683907</v>
      </c>
      <c r="H12" s="7">
        <f t="shared" si="1"/>
        <v>3839.6999999999971</v>
      </c>
    </row>
    <row r="13" spans="1:8" ht="30" customHeight="1" x14ac:dyDescent="0.25">
      <c r="A13" s="12" t="s">
        <v>52</v>
      </c>
      <c r="B13" s="5" t="s">
        <v>55</v>
      </c>
      <c r="C13" s="5" t="s">
        <v>62</v>
      </c>
      <c r="D13" s="6"/>
      <c r="E13" s="6"/>
      <c r="F13" s="6"/>
      <c r="G13" s="6"/>
      <c r="H13" s="7">
        <f t="shared" si="1"/>
        <v>0</v>
      </c>
    </row>
    <row r="14" spans="1:8" x14ac:dyDescent="0.25">
      <c r="A14" s="12" t="s">
        <v>12</v>
      </c>
      <c r="B14" s="5" t="s">
        <v>55</v>
      </c>
      <c r="C14" s="5">
        <v>11</v>
      </c>
      <c r="D14" s="6"/>
      <c r="E14" s="6">
        <v>400</v>
      </c>
      <c r="F14" s="6"/>
      <c r="G14" s="6">
        <f t="shared" si="0"/>
        <v>0</v>
      </c>
      <c r="H14" s="7">
        <f t="shared" si="1"/>
        <v>0</v>
      </c>
    </row>
    <row r="15" spans="1:8" ht="25.5" x14ac:dyDescent="0.25">
      <c r="A15" s="12" t="s">
        <v>13</v>
      </c>
      <c r="B15" s="5" t="s">
        <v>55</v>
      </c>
      <c r="C15" s="5">
        <v>13</v>
      </c>
      <c r="D15" s="6">
        <v>2629.1</v>
      </c>
      <c r="E15" s="6">
        <v>6955.9</v>
      </c>
      <c r="F15" s="6">
        <v>1856.8</v>
      </c>
      <c r="G15" s="6">
        <f t="shared" si="0"/>
        <v>26.693885766040342</v>
      </c>
      <c r="H15" s="7">
        <f t="shared" si="1"/>
        <v>-772.3</v>
      </c>
    </row>
    <row r="16" spans="1:8" x14ac:dyDescent="0.25">
      <c r="A16" s="9" t="s">
        <v>14</v>
      </c>
      <c r="B16" s="13" t="s">
        <v>56</v>
      </c>
      <c r="C16" s="13" t="s">
        <v>57</v>
      </c>
      <c r="D16" s="1">
        <f>D17</f>
        <v>610.5</v>
      </c>
      <c r="E16" s="1">
        <f>E17</f>
        <v>1239</v>
      </c>
      <c r="F16" s="1">
        <f>F17</f>
        <v>749.9</v>
      </c>
      <c r="G16" s="1">
        <f t="shared" si="0"/>
        <v>60.524616626311541</v>
      </c>
      <c r="H16" s="11">
        <f t="shared" si="1"/>
        <v>139.39999999999998</v>
      </c>
    </row>
    <row r="17" spans="1:8" ht="25.5" x14ac:dyDescent="0.25">
      <c r="A17" s="12" t="s">
        <v>15</v>
      </c>
      <c r="B17" s="14" t="s">
        <v>56</v>
      </c>
      <c r="C17" s="14" t="s">
        <v>59</v>
      </c>
      <c r="D17" s="6">
        <v>610.5</v>
      </c>
      <c r="E17" s="6">
        <v>1239</v>
      </c>
      <c r="F17" s="6">
        <v>749.9</v>
      </c>
      <c r="G17" s="6">
        <f t="shared" si="0"/>
        <v>60.524616626311541</v>
      </c>
      <c r="H17" s="7">
        <f t="shared" si="1"/>
        <v>139.39999999999998</v>
      </c>
    </row>
    <row r="18" spans="1:8" ht="51" x14ac:dyDescent="0.25">
      <c r="A18" s="9" t="s">
        <v>16</v>
      </c>
      <c r="B18" s="2" t="s">
        <v>58</v>
      </c>
      <c r="C18" s="2" t="s">
        <v>57</v>
      </c>
      <c r="D18" s="1">
        <f t="shared" ref="D18" si="2">D19+D20</f>
        <v>9122.1</v>
      </c>
      <c r="E18" s="1">
        <f t="shared" ref="E18:H18" si="3">E19+E20</f>
        <v>30764.300000000003</v>
      </c>
      <c r="F18" s="1">
        <f t="shared" si="3"/>
        <v>8160.5</v>
      </c>
      <c r="G18" s="1">
        <f t="shared" si="0"/>
        <v>26.525875771592393</v>
      </c>
      <c r="H18" s="1">
        <f t="shared" si="3"/>
        <v>-989.60000000000036</v>
      </c>
    </row>
    <row r="19" spans="1:8" ht="51" x14ac:dyDescent="0.25">
      <c r="A19" s="4" t="s">
        <v>17</v>
      </c>
      <c r="B19" s="5" t="s">
        <v>58</v>
      </c>
      <c r="C19" s="5" t="s">
        <v>63</v>
      </c>
      <c r="D19" s="6">
        <v>9122.1</v>
      </c>
      <c r="E19" s="6">
        <v>29373.9</v>
      </c>
      <c r="F19" s="6">
        <v>8132.5</v>
      </c>
      <c r="G19" s="6">
        <f t="shared" si="0"/>
        <v>27.686143140679309</v>
      </c>
      <c r="H19" s="7">
        <f t="shared" si="1"/>
        <v>-989.60000000000036</v>
      </c>
    </row>
    <row r="20" spans="1:8" ht="42" customHeight="1" x14ac:dyDescent="0.25">
      <c r="A20" s="4" t="s">
        <v>69</v>
      </c>
      <c r="B20" s="5" t="s">
        <v>58</v>
      </c>
      <c r="C20" s="5" t="s">
        <v>68</v>
      </c>
      <c r="D20" s="6"/>
      <c r="E20" s="6">
        <v>1390.4</v>
      </c>
      <c r="F20" s="6">
        <v>28</v>
      </c>
      <c r="G20" s="6">
        <f t="shared" si="0"/>
        <v>2.0138089758342921</v>
      </c>
      <c r="H20" s="7"/>
    </row>
    <row r="21" spans="1:8" x14ac:dyDescent="0.25">
      <c r="A21" s="9" t="s">
        <v>18</v>
      </c>
      <c r="B21" s="2" t="s">
        <v>59</v>
      </c>
      <c r="C21" s="2" t="s">
        <v>57</v>
      </c>
      <c r="D21" s="1">
        <f>D22+D23+D24+D25</f>
        <v>32473.600000000002</v>
      </c>
      <c r="E21" s="1">
        <f>E22+E23+E24+E25</f>
        <v>128820</v>
      </c>
      <c r="F21" s="1">
        <f>F22+F23+F24+F25</f>
        <v>52961.4</v>
      </c>
      <c r="G21" s="1">
        <f t="shared" si="0"/>
        <v>41.112715416860738</v>
      </c>
      <c r="H21" s="11">
        <f t="shared" si="1"/>
        <v>20487.8</v>
      </c>
    </row>
    <row r="22" spans="1:8" x14ac:dyDescent="0.25">
      <c r="A22" s="12" t="s">
        <v>19</v>
      </c>
      <c r="B22" s="5" t="s">
        <v>59</v>
      </c>
      <c r="C22" s="5" t="s">
        <v>60</v>
      </c>
      <c r="D22" s="6"/>
      <c r="E22" s="6">
        <v>500</v>
      </c>
      <c r="F22" s="6"/>
      <c r="G22" s="6">
        <f t="shared" si="0"/>
        <v>0</v>
      </c>
      <c r="H22" s="7">
        <f t="shared" si="1"/>
        <v>0</v>
      </c>
    </row>
    <row r="23" spans="1:8" x14ac:dyDescent="0.25">
      <c r="A23" s="12" t="s">
        <v>20</v>
      </c>
      <c r="B23" s="5" t="s">
        <v>59</v>
      </c>
      <c r="C23" s="5" t="s">
        <v>64</v>
      </c>
      <c r="D23" s="6">
        <v>10501</v>
      </c>
      <c r="E23" s="6">
        <v>32200</v>
      </c>
      <c r="F23" s="6">
        <v>9580</v>
      </c>
      <c r="G23" s="6">
        <f t="shared" si="0"/>
        <v>29.751552795031056</v>
      </c>
      <c r="H23" s="7">
        <f t="shared" si="1"/>
        <v>-921</v>
      </c>
    </row>
    <row r="24" spans="1:8" x14ac:dyDescent="0.25">
      <c r="A24" s="12" t="s">
        <v>21</v>
      </c>
      <c r="B24" s="5" t="s">
        <v>59</v>
      </c>
      <c r="C24" s="5" t="s">
        <v>65</v>
      </c>
      <c r="D24" s="6">
        <v>21330.9</v>
      </c>
      <c r="E24" s="6">
        <v>90593.7</v>
      </c>
      <c r="F24" s="6">
        <v>42029.9</v>
      </c>
      <c r="G24" s="6">
        <f t="shared" si="0"/>
        <v>46.393844163556629</v>
      </c>
      <c r="H24" s="7">
        <f t="shared" si="1"/>
        <v>20699</v>
      </c>
    </row>
    <row r="25" spans="1:8" ht="25.5" x14ac:dyDescent="0.25">
      <c r="A25" s="12" t="s">
        <v>22</v>
      </c>
      <c r="B25" s="5" t="s">
        <v>59</v>
      </c>
      <c r="C25" s="5">
        <v>12</v>
      </c>
      <c r="D25" s="6">
        <v>641.70000000000005</v>
      </c>
      <c r="E25" s="6">
        <v>5526.3</v>
      </c>
      <c r="F25" s="6">
        <v>1351.5</v>
      </c>
      <c r="G25" s="6">
        <f t="shared" si="0"/>
        <v>24.455784159383313</v>
      </c>
      <c r="H25" s="7">
        <f t="shared" si="1"/>
        <v>709.8</v>
      </c>
    </row>
    <row r="26" spans="1:8" ht="25.5" x14ac:dyDescent="0.25">
      <c r="A26" s="3" t="s">
        <v>53</v>
      </c>
      <c r="B26" s="2" t="s">
        <v>60</v>
      </c>
      <c r="C26" s="2" t="s">
        <v>57</v>
      </c>
      <c r="D26" s="1">
        <f>D27+D28</f>
        <v>1408.5</v>
      </c>
      <c r="E26" s="1">
        <f>E27+E28+E29</f>
        <v>94069.799999999988</v>
      </c>
      <c r="F26" s="1">
        <f>F27+F28+F29</f>
        <v>35713.599999999999</v>
      </c>
      <c r="G26" s="1">
        <f t="shared" si="0"/>
        <v>37.965000457107386</v>
      </c>
      <c r="H26" s="11">
        <f t="shared" si="1"/>
        <v>34305.1</v>
      </c>
    </row>
    <row r="27" spans="1:8" x14ac:dyDescent="0.25">
      <c r="A27" s="12" t="s">
        <v>54</v>
      </c>
      <c r="B27" s="5" t="s">
        <v>60</v>
      </c>
      <c r="C27" s="5" t="s">
        <v>55</v>
      </c>
      <c r="D27" s="6">
        <v>129.6</v>
      </c>
      <c r="E27" s="6">
        <v>51358.1</v>
      </c>
      <c r="F27" s="6">
        <v>12991</v>
      </c>
      <c r="G27" s="6">
        <f t="shared" si="0"/>
        <v>25.294938870402138</v>
      </c>
      <c r="H27" s="7">
        <f t="shared" si="1"/>
        <v>12861.4</v>
      </c>
    </row>
    <row r="28" spans="1:8" x14ac:dyDescent="0.25">
      <c r="A28" s="12" t="s">
        <v>66</v>
      </c>
      <c r="B28" s="5" t="s">
        <v>60</v>
      </c>
      <c r="C28" s="5" t="s">
        <v>56</v>
      </c>
      <c r="D28" s="6">
        <v>1278.9000000000001</v>
      </c>
      <c r="E28" s="6">
        <v>39811.699999999997</v>
      </c>
      <c r="F28" s="6">
        <v>22722.6</v>
      </c>
      <c r="G28" s="6">
        <f t="shared" si="0"/>
        <v>57.075181416518262</v>
      </c>
      <c r="H28" s="7">
        <f t="shared" si="1"/>
        <v>21443.699999999997</v>
      </c>
    </row>
    <row r="29" spans="1:8" x14ac:dyDescent="0.25">
      <c r="A29" s="18" t="s">
        <v>74</v>
      </c>
      <c r="B29" s="5" t="s">
        <v>60</v>
      </c>
      <c r="C29" s="5" t="s">
        <v>58</v>
      </c>
      <c r="D29" s="6"/>
      <c r="E29" s="6">
        <v>2900</v>
      </c>
      <c r="F29" s="6"/>
      <c r="G29" s="6">
        <f t="shared" si="0"/>
        <v>0</v>
      </c>
      <c r="H29" s="7">
        <f t="shared" si="1"/>
        <v>0</v>
      </c>
    </row>
    <row r="30" spans="1:8" ht="25.5" x14ac:dyDescent="0.25">
      <c r="A30" s="9" t="s">
        <v>23</v>
      </c>
      <c r="B30" s="2" t="s">
        <v>61</v>
      </c>
      <c r="C30" s="2" t="s">
        <v>57</v>
      </c>
      <c r="D30" s="1">
        <f>D31</f>
        <v>2026.6</v>
      </c>
      <c r="E30" s="1">
        <f>E31</f>
        <v>82078.5</v>
      </c>
      <c r="F30" s="1">
        <f>F31</f>
        <v>6557.6</v>
      </c>
      <c r="G30" s="1">
        <f t="shared" si="0"/>
        <v>7.9894247580060558</v>
      </c>
      <c r="H30" s="11">
        <f t="shared" si="1"/>
        <v>4531</v>
      </c>
    </row>
    <row r="31" spans="1:8" ht="25.5" x14ac:dyDescent="0.25">
      <c r="A31" s="9" t="s">
        <v>24</v>
      </c>
      <c r="B31" s="5" t="s">
        <v>61</v>
      </c>
      <c r="C31" s="5" t="s">
        <v>60</v>
      </c>
      <c r="D31" s="6">
        <v>2026.6</v>
      </c>
      <c r="E31" s="6">
        <v>82078.5</v>
      </c>
      <c r="F31" s="6">
        <v>6557.6</v>
      </c>
      <c r="G31" s="6">
        <f t="shared" si="0"/>
        <v>7.9894247580060558</v>
      </c>
      <c r="H31" s="7">
        <f t="shared" si="1"/>
        <v>4531</v>
      </c>
    </row>
    <row r="32" spans="1:8" x14ac:dyDescent="0.25">
      <c r="A32" s="9" t="s">
        <v>25</v>
      </c>
      <c r="B32" s="2" t="s">
        <v>62</v>
      </c>
      <c r="C32" s="2" t="s">
        <v>57</v>
      </c>
      <c r="D32" s="1">
        <f t="shared" ref="D32" si="4">D33+D34+D35+D36+D37+D38</f>
        <v>701601.99999999988</v>
      </c>
      <c r="E32" s="1">
        <f>E33+E34+E35+E36+E37+E38</f>
        <v>1372478.2000000002</v>
      </c>
      <c r="F32" s="1">
        <f t="shared" ref="F32" si="5">F33+F34+F35+F36+F37+F38</f>
        <v>740921.79999999993</v>
      </c>
      <c r="G32" s="1">
        <f t="shared" si="0"/>
        <v>53.984230860643166</v>
      </c>
      <c r="H32" s="11">
        <f t="shared" si="1"/>
        <v>39319.800000000047</v>
      </c>
    </row>
    <row r="33" spans="1:8" x14ac:dyDescent="0.25">
      <c r="A33" s="12" t="s">
        <v>26</v>
      </c>
      <c r="B33" s="5" t="s">
        <v>62</v>
      </c>
      <c r="C33" s="5" t="s">
        <v>55</v>
      </c>
      <c r="D33" s="6">
        <v>170486.1</v>
      </c>
      <c r="E33" s="6">
        <v>330706.09999999998</v>
      </c>
      <c r="F33" s="6">
        <v>190232.2</v>
      </c>
      <c r="G33" s="6">
        <f t="shared" si="0"/>
        <v>57.523039339159467</v>
      </c>
      <c r="H33" s="7">
        <f t="shared" si="1"/>
        <v>19746.100000000006</v>
      </c>
    </row>
    <row r="34" spans="1:8" x14ac:dyDescent="0.25">
      <c r="A34" s="12" t="s">
        <v>27</v>
      </c>
      <c r="B34" s="5" t="s">
        <v>62</v>
      </c>
      <c r="C34" s="5" t="s">
        <v>56</v>
      </c>
      <c r="D34" s="6">
        <v>405413.4</v>
      </c>
      <c r="E34" s="6">
        <v>803315.9</v>
      </c>
      <c r="F34" s="6">
        <v>440035.7</v>
      </c>
      <c r="G34" s="6">
        <f t="shared" si="0"/>
        <v>54.777416953903192</v>
      </c>
      <c r="H34" s="7">
        <f t="shared" si="1"/>
        <v>34622.299999999988</v>
      </c>
    </row>
    <row r="35" spans="1:8" x14ac:dyDescent="0.25">
      <c r="A35" s="12" t="s">
        <v>28</v>
      </c>
      <c r="B35" s="5" t="s">
        <v>62</v>
      </c>
      <c r="C35" s="5" t="s">
        <v>58</v>
      </c>
      <c r="D35" s="6">
        <v>85030.2</v>
      </c>
      <c r="E35" s="6">
        <v>132867.29999999999</v>
      </c>
      <c r="F35" s="6">
        <v>59430.7</v>
      </c>
      <c r="G35" s="6">
        <f t="shared" si="0"/>
        <v>44.729365314114162</v>
      </c>
      <c r="H35" s="7">
        <f t="shared" si="1"/>
        <v>-25599.5</v>
      </c>
    </row>
    <row r="36" spans="1:8" ht="38.25" x14ac:dyDescent="0.25">
      <c r="A36" s="12" t="s">
        <v>29</v>
      </c>
      <c r="B36" s="5" t="s">
        <v>62</v>
      </c>
      <c r="C36" s="5" t="s">
        <v>60</v>
      </c>
      <c r="D36" s="6">
        <v>723.2</v>
      </c>
      <c r="E36" s="6">
        <v>2962</v>
      </c>
      <c r="F36" s="6">
        <v>1337.6</v>
      </c>
      <c r="G36" s="6">
        <f t="shared" si="0"/>
        <v>45.158676569885209</v>
      </c>
      <c r="H36" s="7">
        <f t="shared" si="1"/>
        <v>614.39999999999986</v>
      </c>
    </row>
    <row r="37" spans="1:8" ht="25.5" x14ac:dyDescent="0.25">
      <c r="A37" s="12" t="s">
        <v>30</v>
      </c>
      <c r="B37" s="5" t="s">
        <v>62</v>
      </c>
      <c r="C37" s="5" t="s">
        <v>62</v>
      </c>
      <c r="D37" s="6">
        <v>4877.2</v>
      </c>
      <c r="E37" s="6">
        <v>12344.3</v>
      </c>
      <c r="F37" s="6">
        <v>5793</v>
      </c>
      <c r="G37" s="6">
        <f t="shared" si="0"/>
        <v>46.928541918132261</v>
      </c>
      <c r="H37" s="7">
        <f t="shared" si="1"/>
        <v>915.80000000000018</v>
      </c>
    </row>
    <row r="38" spans="1:8" ht="25.5" x14ac:dyDescent="0.25">
      <c r="A38" s="12" t="s">
        <v>31</v>
      </c>
      <c r="B38" s="5" t="s">
        <v>62</v>
      </c>
      <c r="C38" s="5" t="s">
        <v>65</v>
      </c>
      <c r="D38" s="6">
        <v>35071.9</v>
      </c>
      <c r="E38" s="6">
        <v>90282.6</v>
      </c>
      <c r="F38" s="6">
        <v>44092.6</v>
      </c>
      <c r="G38" s="6">
        <f t="shared" si="0"/>
        <v>48.838425122891891</v>
      </c>
      <c r="H38" s="7">
        <f t="shared" si="1"/>
        <v>9020.6999999999971</v>
      </c>
    </row>
    <row r="39" spans="1:8" ht="25.5" x14ac:dyDescent="0.25">
      <c r="A39" s="9" t="s">
        <v>32</v>
      </c>
      <c r="B39" s="2" t="s">
        <v>64</v>
      </c>
      <c r="C39" s="2" t="s">
        <v>57</v>
      </c>
      <c r="D39" s="1">
        <f>D40+D41</f>
        <v>49985.5</v>
      </c>
      <c r="E39" s="1">
        <f>E40+E41</f>
        <v>120486.79999999999</v>
      </c>
      <c r="F39" s="1">
        <f>F40+F41</f>
        <v>51486.6</v>
      </c>
      <c r="G39" s="1">
        <f t="shared" si="0"/>
        <v>42.732149911857569</v>
      </c>
      <c r="H39" s="11">
        <f t="shared" si="1"/>
        <v>1501.0999999999985</v>
      </c>
    </row>
    <row r="40" spans="1:8" x14ac:dyDescent="0.25">
      <c r="A40" s="12" t="s">
        <v>33</v>
      </c>
      <c r="B40" s="5" t="s">
        <v>64</v>
      </c>
      <c r="C40" s="5" t="s">
        <v>55</v>
      </c>
      <c r="D40" s="6">
        <v>41365.199999999997</v>
      </c>
      <c r="E40" s="6">
        <v>98249.7</v>
      </c>
      <c r="F40" s="6">
        <v>40914.6</v>
      </c>
      <c r="G40" s="6">
        <f t="shared" si="0"/>
        <v>41.643485934308195</v>
      </c>
      <c r="H40" s="7">
        <f t="shared" si="1"/>
        <v>-450.59999999999854</v>
      </c>
    </row>
    <row r="41" spans="1:8" ht="25.5" x14ac:dyDescent="0.25">
      <c r="A41" s="12" t="s">
        <v>34</v>
      </c>
      <c r="B41" s="5" t="s">
        <v>64</v>
      </c>
      <c r="C41" s="5" t="s">
        <v>59</v>
      </c>
      <c r="D41" s="6">
        <v>8620.2999999999993</v>
      </c>
      <c r="E41" s="6">
        <v>22237.1</v>
      </c>
      <c r="F41" s="6">
        <v>10572</v>
      </c>
      <c r="G41" s="6">
        <f t="shared" si="0"/>
        <v>47.542170516838979</v>
      </c>
      <c r="H41" s="7">
        <f t="shared" si="1"/>
        <v>1951.7000000000007</v>
      </c>
    </row>
    <row r="42" spans="1:8" x14ac:dyDescent="0.25">
      <c r="A42" s="9" t="s">
        <v>35</v>
      </c>
      <c r="B42" s="2" t="s">
        <v>65</v>
      </c>
      <c r="C42" s="2" t="s">
        <v>57</v>
      </c>
      <c r="D42" s="1">
        <f>D43</f>
        <v>475</v>
      </c>
      <c r="E42" s="1">
        <f>E43</f>
        <v>5682</v>
      </c>
      <c r="F42" s="1">
        <f>F43</f>
        <v>1232</v>
      </c>
      <c r="G42" s="1">
        <f t="shared" si="0"/>
        <v>21.682506159802887</v>
      </c>
      <c r="H42" s="11">
        <f t="shared" si="1"/>
        <v>757</v>
      </c>
    </row>
    <row r="43" spans="1:8" ht="25.5" x14ac:dyDescent="0.25">
      <c r="A43" s="12" t="s">
        <v>36</v>
      </c>
      <c r="B43" s="5" t="s">
        <v>65</v>
      </c>
      <c r="C43" s="5" t="s">
        <v>65</v>
      </c>
      <c r="D43" s="6">
        <v>475</v>
      </c>
      <c r="E43" s="6">
        <v>5682</v>
      </c>
      <c r="F43" s="6">
        <v>1232</v>
      </c>
      <c r="G43" s="6">
        <f t="shared" si="0"/>
        <v>21.682506159802887</v>
      </c>
      <c r="H43" s="7">
        <f t="shared" si="1"/>
        <v>757</v>
      </c>
    </row>
    <row r="44" spans="1:8" x14ac:dyDescent="0.25">
      <c r="A44" s="9" t="s">
        <v>37</v>
      </c>
      <c r="B44" s="2">
        <v>10</v>
      </c>
      <c r="C44" s="2" t="s">
        <v>57</v>
      </c>
      <c r="D44" s="1">
        <f>D45+D46+D47+D48</f>
        <v>16953.099999999999</v>
      </c>
      <c r="E44" s="1">
        <f>E45+E46+E47+E48</f>
        <v>157940.30000000002</v>
      </c>
      <c r="F44" s="1">
        <f>F45+F46+F47+F48</f>
        <v>74936.400000000009</v>
      </c>
      <c r="G44" s="1">
        <f t="shared" si="0"/>
        <v>47.446028657663689</v>
      </c>
      <c r="H44" s="11">
        <f t="shared" si="1"/>
        <v>57983.30000000001</v>
      </c>
    </row>
    <row r="45" spans="1:8" x14ac:dyDescent="0.25">
      <c r="A45" s="12" t="s">
        <v>38</v>
      </c>
      <c r="B45" s="5">
        <v>10</v>
      </c>
      <c r="C45" s="5" t="s">
        <v>55</v>
      </c>
      <c r="D45" s="6">
        <v>5087.5</v>
      </c>
      <c r="E45" s="6">
        <v>11137.1</v>
      </c>
      <c r="F45" s="6">
        <v>5507.4</v>
      </c>
      <c r="G45" s="6">
        <f t="shared" si="0"/>
        <v>49.450934264754729</v>
      </c>
      <c r="H45" s="7">
        <f t="shared" si="1"/>
        <v>419.89999999999964</v>
      </c>
    </row>
    <row r="46" spans="1:8" x14ac:dyDescent="0.25">
      <c r="A46" s="12" t="s">
        <v>39</v>
      </c>
      <c r="B46" s="5">
        <v>10</v>
      </c>
      <c r="C46" s="5" t="s">
        <v>58</v>
      </c>
      <c r="D46" s="6">
        <v>5135.3</v>
      </c>
      <c r="E46" s="6">
        <v>122924</v>
      </c>
      <c r="F46" s="6">
        <v>52905.3</v>
      </c>
      <c r="G46" s="6">
        <f t="shared" si="0"/>
        <v>43.039032247567604</v>
      </c>
      <c r="H46" s="7">
        <f t="shared" si="1"/>
        <v>47770</v>
      </c>
    </row>
    <row r="47" spans="1:8" x14ac:dyDescent="0.25">
      <c r="A47" s="12" t="s">
        <v>40</v>
      </c>
      <c r="B47" s="5">
        <v>10</v>
      </c>
      <c r="C47" s="5" t="s">
        <v>59</v>
      </c>
      <c r="D47" s="6">
        <v>6131.6</v>
      </c>
      <c r="E47" s="6">
        <v>22348.7</v>
      </c>
      <c r="F47" s="6">
        <v>15929.9</v>
      </c>
      <c r="G47" s="6">
        <f t="shared" si="0"/>
        <v>71.278866332269885</v>
      </c>
      <c r="H47" s="7">
        <f t="shared" si="1"/>
        <v>9798.2999999999993</v>
      </c>
    </row>
    <row r="48" spans="1:8" ht="25.5" x14ac:dyDescent="0.25">
      <c r="A48" s="12" t="s">
        <v>41</v>
      </c>
      <c r="B48" s="5">
        <v>10</v>
      </c>
      <c r="C48" s="5" t="s">
        <v>61</v>
      </c>
      <c r="D48" s="6">
        <v>598.70000000000005</v>
      </c>
      <c r="E48" s="6">
        <v>1530.5</v>
      </c>
      <c r="F48" s="6">
        <v>593.79999999999995</v>
      </c>
      <c r="G48" s="6">
        <f t="shared" si="0"/>
        <v>38.797778503756945</v>
      </c>
      <c r="H48" s="7">
        <f t="shared" si="1"/>
        <v>-4.9000000000000909</v>
      </c>
    </row>
    <row r="49" spans="1:8" ht="25.5" x14ac:dyDescent="0.25">
      <c r="A49" s="9" t="s">
        <v>42</v>
      </c>
      <c r="B49" s="2">
        <v>11</v>
      </c>
      <c r="C49" s="2" t="s">
        <v>57</v>
      </c>
      <c r="D49" s="1">
        <f>D50+D51</f>
        <v>1918.3</v>
      </c>
      <c r="E49" s="1">
        <f>E50+E51</f>
        <v>66543.199999999997</v>
      </c>
      <c r="F49" s="1">
        <f>F50+F51</f>
        <v>31426.6</v>
      </c>
      <c r="G49" s="1">
        <f t="shared" si="0"/>
        <v>47.227365080128401</v>
      </c>
      <c r="H49" s="11">
        <f t="shared" si="1"/>
        <v>29508.3</v>
      </c>
    </row>
    <row r="50" spans="1:8" x14ac:dyDescent="0.25">
      <c r="A50" s="12" t="s">
        <v>43</v>
      </c>
      <c r="B50" s="5">
        <v>11</v>
      </c>
      <c r="C50" s="5" t="s">
        <v>55</v>
      </c>
      <c r="D50" s="6">
        <v>1918.3</v>
      </c>
      <c r="E50" s="6">
        <v>66543.199999999997</v>
      </c>
      <c r="F50" s="6">
        <v>31426.6</v>
      </c>
      <c r="G50" s="6">
        <f t="shared" si="0"/>
        <v>47.227365080128401</v>
      </c>
      <c r="H50" s="7">
        <f t="shared" si="1"/>
        <v>29508.3</v>
      </c>
    </row>
    <row r="51" spans="1:8" x14ac:dyDescent="0.25">
      <c r="A51" s="12" t="s">
        <v>44</v>
      </c>
      <c r="B51" s="5">
        <v>11</v>
      </c>
      <c r="C51" s="5" t="s">
        <v>56</v>
      </c>
      <c r="D51" s="6"/>
      <c r="E51" s="6"/>
      <c r="F51" s="6"/>
      <c r="G51" s="6" t="e">
        <f t="shared" si="0"/>
        <v>#DIV/0!</v>
      </c>
      <c r="H51" s="7">
        <f t="shared" si="1"/>
        <v>0</v>
      </c>
    </row>
    <row r="52" spans="1:8" ht="25.5" x14ac:dyDescent="0.25">
      <c r="A52" s="9" t="s">
        <v>45</v>
      </c>
      <c r="B52" s="2">
        <v>12</v>
      </c>
      <c r="C52" s="2" t="s">
        <v>57</v>
      </c>
      <c r="D52" s="1">
        <f>D53</f>
        <v>4180.3</v>
      </c>
      <c r="E52" s="1">
        <f>E53</f>
        <v>9373</v>
      </c>
      <c r="F52" s="1">
        <f>F53</f>
        <v>4347.6000000000004</v>
      </c>
      <c r="G52" s="1">
        <f t="shared" si="0"/>
        <v>46.384295316334153</v>
      </c>
      <c r="H52" s="11">
        <f t="shared" si="1"/>
        <v>167.30000000000018</v>
      </c>
    </row>
    <row r="53" spans="1:8" ht="25.5" x14ac:dyDescent="0.25">
      <c r="A53" s="12" t="s">
        <v>46</v>
      </c>
      <c r="B53" s="5">
        <v>12</v>
      </c>
      <c r="C53" s="5" t="s">
        <v>56</v>
      </c>
      <c r="D53" s="6">
        <v>4180.3</v>
      </c>
      <c r="E53" s="6">
        <v>9373</v>
      </c>
      <c r="F53" s="6">
        <v>4347.6000000000004</v>
      </c>
      <c r="G53" s="6">
        <f t="shared" si="0"/>
        <v>46.384295316334153</v>
      </c>
      <c r="H53" s="7">
        <f t="shared" si="1"/>
        <v>167.30000000000018</v>
      </c>
    </row>
    <row r="54" spans="1:8" ht="38.25" x14ac:dyDescent="0.25">
      <c r="A54" s="9" t="s">
        <v>47</v>
      </c>
      <c r="B54" s="2">
        <v>13</v>
      </c>
      <c r="C54" s="2" t="s">
        <v>57</v>
      </c>
      <c r="D54" s="1">
        <f>D55</f>
        <v>0</v>
      </c>
      <c r="E54" s="1">
        <f>E55</f>
        <v>0</v>
      </c>
      <c r="F54" s="1">
        <f>F55</f>
        <v>0</v>
      </c>
      <c r="G54" s="1" t="e">
        <f t="shared" si="0"/>
        <v>#DIV/0!</v>
      </c>
      <c r="H54" s="11">
        <f t="shared" si="1"/>
        <v>0</v>
      </c>
    </row>
    <row r="55" spans="1:8" ht="38.25" x14ac:dyDescent="0.25">
      <c r="A55" s="12" t="s">
        <v>48</v>
      </c>
      <c r="B55" s="5">
        <v>13</v>
      </c>
      <c r="C55" s="5" t="s">
        <v>55</v>
      </c>
      <c r="D55" s="6"/>
      <c r="E55" s="6"/>
      <c r="F55" s="6"/>
      <c r="G55" s="6" t="e">
        <f t="shared" si="0"/>
        <v>#DIV/0!</v>
      </c>
      <c r="H55" s="7">
        <f t="shared" si="1"/>
        <v>0</v>
      </c>
    </row>
    <row r="56" spans="1:8" ht="89.25" x14ac:dyDescent="0.25">
      <c r="A56" s="9" t="s">
        <v>49</v>
      </c>
      <c r="B56" s="2">
        <v>14</v>
      </c>
      <c r="C56" s="2" t="s">
        <v>57</v>
      </c>
      <c r="D56" s="1">
        <f>D57+D58</f>
        <v>73970.399999999994</v>
      </c>
      <c r="E56" s="1">
        <f>E57+E58</f>
        <v>205929.4</v>
      </c>
      <c r="F56" s="1">
        <f>F57+F58</f>
        <v>89701.5</v>
      </c>
      <c r="G56" s="1">
        <f t="shared" si="0"/>
        <v>43.559346067147288</v>
      </c>
      <c r="H56" s="11">
        <f t="shared" si="1"/>
        <v>15731.100000000006</v>
      </c>
    </row>
    <row r="57" spans="1:8" ht="51" x14ac:dyDescent="0.25">
      <c r="A57" s="12" t="s">
        <v>50</v>
      </c>
      <c r="B57" s="5">
        <v>14</v>
      </c>
      <c r="C57" s="5" t="s">
        <v>55</v>
      </c>
      <c r="D57" s="6">
        <v>57659.199999999997</v>
      </c>
      <c r="E57" s="6">
        <v>125597.9</v>
      </c>
      <c r="F57" s="6">
        <v>68071.5</v>
      </c>
      <c r="G57" s="6">
        <f t="shared" si="0"/>
        <v>54.197960316215479</v>
      </c>
      <c r="H57" s="7">
        <f t="shared" si="1"/>
        <v>10412.300000000003</v>
      </c>
    </row>
    <row r="58" spans="1:8" ht="25.5" x14ac:dyDescent="0.25">
      <c r="A58" s="12" t="s">
        <v>51</v>
      </c>
      <c r="B58" s="5">
        <v>14</v>
      </c>
      <c r="C58" s="5" t="s">
        <v>58</v>
      </c>
      <c r="D58" s="6">
        <v>16311.2</v>
      </c>
      <c r="E58" s="6">
        <v>80331.5</v>
      </c>
      <c r="F58" s="6">
        <v>21630</v>
      </c>
      <c r="G58" s="6">
        <f t="shared" si="0"/>
        <v>26.925925695399687</v>
      </c>
      <c r="H58" s="7">
        <f t="shared" si="1"/>
        <v>5318.7999999999993</v>
      </c>
    </row>
  </sheetData>
  <mergeCells count="8">
    <mergeCell ref="A1:H1"/>
    <mergeCell ref="H4:H5"/>
    <mergeCell ref="A4:A5"/>
    <mergeCell ref="B4:B5"/>
    <mergeCell ref="C4:C5"/>
    <mergeCell ref="D4:D5"/>
    <mergeCell ref="F4:F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2024-04-16T02:14:56Z</dcterms:created>
  <dcterms:modified xsi:type="dcterms:W3CDTF">2026-07-17T07:11:52Z</dcterms:modified>
</cp:coreProperties>
</file>