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 l="1"/>
  <c r="F25" i="1" l="1"/>
  <c r="E25" i="1"/>
  <c r="F17" i="1"/>
  <c r="E17" i="1"/>
  <c r="G19" i="1"/>
  <c r="D55" i="1"/>
  <c r="D53" i="1"/>
  <c r="D51" i="1"/>
  <c r="D48" i="1"/>
  <c r="D43" i="1"/>
  <c r="D41" i="1"/>
  <c r="D38" i="1"/>
  <c r="D31" i="1"/>
  <c r="D29" i="1"/>
  <c r="D25" i="1"/>
  <c r="D20" i="1"/>
  <c r="D17" i="1"/>
  <c r="D15" i="1"/>
  <c r="D6" i="1"/>
  <c r="D5" i="1" l="1"/>
  <c r="H12" i="1"/>
  <c r="F6" i="1"/>
  <c r="E6" i="1"/>
  <c r="E55" i="1" l="1"/>
  <c r="H7" i="1" l="1"/>
  <c r="H8" i="1"/>
  <c r="H9" i="1"/>
  <c r="H10" i="1"/>
  <c r="H11" i="1"/>
  <c r="H13" i="1"/>
  <c r="H14" i="1"/>
  <c r="H16" i="1"/>
  <c r="H18" i="1"/>
  <c r="H21" i="1"/>
  <c r="H22" i="1"/>
  <c r="H23" i="1"/>
  <c r="H24" i="1"/>
  <c r="H26" i="1"/>
  <c r="H27" i="1"/>
  <c r="H30" i="1"/>
  <c r="H32" i="1"/>
  <c r="H33" i="1"/>
  <c r="H34" i="1"/>
  <c r="H35" i="1"/>
  <c r="H36" i="1"/>
  <c r="H37" i="1"/>
  <c r="H39" i="1"/>
  <c r="H40" i="1"/>
  <c r="H42" i="1"/>
  <c r="H44" i="1"/>
  <c r="H45" i="1"/>
  <c r="H46" i="1"/>
  <c r="H47" i="1"/>
  <c r="H49" i="1"/>
  <c r="H50" i="1"/>
  <c r="H52" i="1"/>
  <c r="H54" i="1"/>
  <c r="H56" i="1"/>
  <c r="H57" i="1"/>
  <c r="H58" i="1"/>
  <c r="G7" i="1"/>
  <c r="G8" i="1"/>
  <c r="G9" i="1"/>
  <c r="G10" i="1"/>
  <c r="G11" i="1"/>
  <c r="G13" i="1"/>
  <c r="G14" i="1"/>
  <c r="G16" i="1"/>
  <c r="G18" i="1"/>
  <c r="G21" i="1"/>
  <c r="G22" i="1"/>
  <c r="G23" i="1"/>
  <c r="G24" i="1"/>
  <c r="G26" i="1"/>
  <c r="G27" i="1"/>
  <c r="G30" i="1"/>
  <c r="G32" i="1"/>
  <c r="G33" i="1"/>
  <c r="G34" i="1"/>
  <c r="G35" i="1"/>
  <c r="G36" i="1"/>
  <c r="G37" i="1"/>
  <c r="G39" i="1"/>
  <c r="G40" i="1"/>
  <c r="G42" i="1"/>
  <c r="G44" i="1"/>
  <c r="G45" i="1"/>
  <c r="G46" i="1"/>
  <c r="G47" i="1"/>
  <c r="G49" i="1"/>
  <c r="G52" i="1"/>
  <c r="G54" i="1"/>
  <c r="G56" i="1"/>
  <c r="G58" i="1"/>
  <c r="H6" i="1" l="1"/>
  <c r="F55" i="1"/>
  <c r="E48" i="1"/>
  <c r="F48" i="1"/>
  <c r="H55" i="1" l="1"/>
  <c r="H48" i="1"/>
  <c r="G55" i="1"/>
  <c r="G48" i="1"/>
  <c r="E15" i="1"/>
  <c r="F15" i="1"/>
  <c r="E20" i="1"/>
  <c r="F20" i="1"/>
  <c r="E29" i="1"/>
  <c r="F29" i="1"/>
  <c r="E31" i="1"/>
  <c r="E5" i="1" s="1"/>
  <c r="F31" i="1"/>
  <c r="E38" i="1"/>
  <c r="F38" i="1"/>
  <c r="E41" i="1"/>
  <c r="F41" i="1"/>
  <c r="E43" i="1"/>
  <c r="F43" i="1"/>
  <c r="E51" i="1"/>
  <c r="F51" i="1"/>
  <c r="E53" i="1"/>
  <c r="F53" i="1"/>
  <c r="F5" i="1" l="1"/>
  <c r="G53" i="1"/>
  <c r="G15" i="1"/>
  <c r="G51" i="1"/>
  <c r="G43" i="1"/>
  <c r="G41" i="1"/>
  <c r="G38" i="1"/>
  <c r="G31" i="1"/>
  <c r="G29" i="1"/>
  <c r="G25" i="1"/>
  <c r="G20" i="1"/>
  <c r="G17" i="1"/>
  <c r="G6" i="1"/>
  <c r="G5" i="1" l="1"/>
  <c r="H53" i="1"/>
  <c r="H51" i="1"/>
  <c r="H43" i="1"/>
  <c r="H41" i="1"/>
  <c r="H38" i="1"/>
  <c r="H31" i="1"/>
  <c r="H29" i="1"/>
  <c r="H25" i="1"/>
  <c r="H20" i="1"/>
  <c r="H17" i="1"/>
  <c r="H15" i="1"/>
  <c r="H5" i="1" l="1"/>
</calcChain>
</file>

<file path=xl/sharedStrings.xml><?xml version="1.0" encoding="utf-8"?>
<sst xmlns="http://schemas.openxmlformats.org/spreadsheetml/2006/main" count="154" uniqueCount="78">
  <si>
    <t>Наименование</t>
  </si>
  <si>
    <t>Рз</t>
  </si>
  <si>
    <t>ПР</t>
  </si>
  <si>
    <t>ИТОГО РАСХОДОВ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</si>
  <si>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</si>
  <si>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</si>
  <si>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</si>
  <si>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</si>
  <si>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</si>
  <si>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</si>
  <si>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</si>
  <si>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</si>
  <si>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Судебная система</t>
  </si>
  <si>
    <t>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</si>
  <si>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</si>
  <si>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</si>
  <si>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Резервные фонды</t>
  </si>
  <si>
    <t>11</t>
  </si>
  <si>
    <t>Другие общегосударственные вопросы</t>
  </si>
  <si>
    <t>13</t>
  </si>
  <si>
    <t>НАЦИОНАЛЬНАЯ ОБОРОНА</t>
  </si>
  <si>
    <t>00</t>
  </si>
  <si>
    <t>Мобилизационная подготовка экономики</t>
  </si>
  <si>
    <t>НАЦИОНАЛЬНАЯ БЕЗОПАСНОСТЬ И ПРАВООХРАНИТЕЛЬНАЯ ДЕЯТЕЛЬНОСТЬ</t>
  </si>
  <si>
    <t>Защита населения и территории от чрезвычайных ситуаций природного и техногенного характера, пожарная безопасность</t>
  </si>
  <si>
    <t>10</t>
  </si>
  <si>
    <t>НАЦИОНАЛЬНАЯ ЭКОНОМИКА</t>
  </si>
  <si>
    <t>Сельское хозяйство и рыболовство</t>
  </si>
  <si>
    <t>Транспорт</t>
  </si>
  <si>
    <t>08</t>
  </si>
  <si>
    <t>Дорожное хозяйство</t>
  </si>
  <si>
    <t>09</t>
  </si>
  <si>
    <t>Другие вопросы в области национальной экономики</t>
  </si>
  <si>
    <t>12</t>
  </si>
  <si>
    <t>ЖИЛИЩНО-КОММУНАЛЬНОЕ ХОЗЯЙСТВО</t>
  </si>
  <si>
    <t>Жилищное хозяйство</t>
  </si>
  <si>
    <t>Коммунальное хозяйство</t>
  </si>
  <si>
    <t>ОХРАНА ОКРУЖАЮЩЕЙ СРЕДЫ</t>
  </si>
  <si>
    <t>Другие вопросы в области охраны окружающей среды</t>
  </si>
  <si>
    <t>ОБРАЗОВАНИЕ</t>
  </si>
  <si>
    <t>07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</si>
  <si>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</si>
  <si>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</si>
  <si>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</si>
  <si>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</si>
  <si>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 и оздоровление детей</t>
  </si>
  <si>
    <t>Другие вопросы в области образования</t>
  </si>
  <si>
    <t>КУЛЬТУРА И КИНЕМАТОГРАФИЯ</t>
  </si>
  <si>
    <t>Культура</t>
  </si>
  <si>
    <t>Другие вопросы в области культуры, кинематографии</t>
  </si>
  <si>
    <t>ЗДРАВООХРАНЕНИЕ</t>
  </si>
  <si>
    <t>Другие вопросы в области здравоохранения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</si>
  <si>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</si>
  <si>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</si>
  <si>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</si>
  <si>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</si>
  <si>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</si>
  <si>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</si>
  <si>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Физическая культура</t>
  </si>
  <si>
    <t>Массовый спорт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</si>
  <si>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</si>
  <si>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</si>
  <si>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</si>
  <si>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</si>
  <si>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МЕЖБЮДЖЕТНЫЕ ТРАНСФЕРТЫ ОБЩЕГО ХАРАКТЕРА БЮДЖЕТАМ СУБЪЕКТОВ РОССИЙСКОЙ ФЕДЕРАЦИИ И МУНИЦИПАЛЬНЫХ ОБРАЗОВАНИЙ </t>
  </si>
  <si>
    <t>14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</si>
  <si>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</si>
  <si>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</si>
  <si>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% исполнения</t>
  </si>
  <si>
    <t>Иные дотации</t>
  </si>
  <si>
    <t>Исполнение на 01.01.2025г</t>
  </si>
  <si>
    <t>Обеспечение проведения выборов и референдумов</t>
  </si>
  <si>
    <t>Исполнение по расходам Казачинско-Ленского района в разрезе разделов подразделов классификации расходов за 2025 года в сравнении с 2024 годом</t>
  </si>
  <si>
    <t>План на 2025 год</t>
  </si>
  <si>
    <t>Исполнение на 01.01.2026г</t>
  </si>
  <si>
    <t>Отклонение (факт 2025 к 2024)</t>
  </si>
  <si>
    <t>Другие вопросы в области национальной безопасности и правоохранительной деятельности</t>
  </si>
  <si>
    <t>Благоустройство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</si>
</sst>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"/>
    <numFmt numFmtId="165" formatCode="?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49" fontId="3" fillId="0" borderId="1" xfId="0" applyNumberFormat="1" applyFont="1" applyFill="1" applyBorder="1"/>
    <xf numFmtId="164" fontId="2" fillId="0" borderId="1" xfId="1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/>
    <xf numFmtId="165" fontId="3" fillId="0" borderId="1" xfId="0" applyNumberFormat="1" applyFont="1" applyFill="1" applyBorder="1" applyAlignment="1">
      <alignment horizontal="left" vertical="center" wrapText="1"/>
    </xf>
    <xf numFmtId="165" fontId="5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right"/>
    </xf>
    <xf numFmtId="49" fontId="2" fillId="0" borderId="1" xfId="0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/>
    <xf numFmtId="3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164" fontId="4" fillId="0" borderId="3" xfId="1" applyNumberFormat="1" applyFont="1" applyFill="1" applyBorder="1" applyAlignment="1"/>
    <xf numFmtId="0" fontId="7" fillId="0" borderId="0" xfId="0" applyFont="1" applyAlignment="1">
      <alignment horizont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topLeftCell="A28" workbookViewId="0">
      <selection activeCell="P54" sqref="P54"/>
    </sheetView>
  </sheetViews>
  <sheetFormatPr defaultRowHeight="15" x14ac:dyDescent="0.25"/>
  <cols>
    <col min="1" max="1" width="56" customWidth="1"/>
    <col min="2" max="2" width="7" customWidth="1"/>
    <col min="3" max="3" width="6.42578125" customWidth="1"/>
    <col min="4" max="4" width="16" customWidth="1"/>
    <col min="5" max="5" width="13" customWidth="1"/>
    <col min="6" max="6" width="12" customWidth="1"/>
    <col min="7" max="7" width="10.85546875" customWidth="1"/>
    <col min="8" max="8" width="10.5703125" customWidth="1"/>
  </cols>
  <sheetData>
    <row r="2" spans="1:8" ht="53.25" customHeight="1" x14ac:dyDescent="0.3">
      <c r="A2" s="22" t="s">
        <v>72</v>
      </c>
      <c r="B2" s="22"/>
      <c r="C2" s="22"/>
      <c r="D2" s="22"/>
      <c r="E2" s="22"/>
      <c r="F2" s="22"/>
      <c r="G2" s="22"/>
      <c r="H2" s="22"/>
    </row>
    <row r="4" spans="1:8" ht="51" x14ac:dyDescent="0.25">
      <c r="A4" s="1" t="s">
        <v>0</v>
      </c>
      <c r="B4" s="2" t="s">
        <v>1</v>
      </c>
      <c r="C4" s="2" t="s">
        <v>2</v>
      </c>
      <c r="D4" s="19" t="s">
        <v>70</v>
      </c>
      <c r="E4" s="20" t="s">
        <v>73</v>
      </c>
      <c r="F4" s="19" t="s">
        <v>74</v>
      </c>
      <c r="G4" s="17" t="s">
        <v>68</v>
      </c>
      <c r="H4" s="17" t="s">
        <v>75</v>
      </c>
    </row>
    <row r="5" spans="1:8" x14ac:dyDescent="0.25">
      <c r="A5" s="3" t="s">
        <v>3</v>
      </c>
      <c r="B5" s="4"/>
      <c r="C5" s="4"/>
      <c r="D5" s="18">
        <f>D6+D17+D20+D31+D38+D41+D43+D48+D51+D53+D55+D29+D25+D15</f>
        <v>1899529.8000000003</v>
      </c>
      <c r="E5" s="18">
        <f>E6+E17+E20+E31+E38+E41+E43+E48+E51+E53+E55+E29+E25+E15</f>
        <v>2275142.9000000004</v>
      </c>
      <c r="F5" s="18">
        <f>F6+F17+F20+F31+F38+F41+F43+F48+F51+F53+F55+F29+F25+F15</f>
        <v>2023778.8999999997</v>
      </c>
      <c r="G5" s="18">
        <f>F5/E5*100</f>
        <v>88.951726944272352</v>
      </c>
      <c r="H5" s="18">
        <f>H6+H17+H20+H31+H38+H41+H43+H48+H51+H53+H55+H29+H25+H15</f>
        <v>124249.09999999976</v>
      </c>
    </row>
    <row r="6" spans="1:8" x14ac:dyDescent="0.25">
      <c r="A6" s="3" t="s">
        <v>4</v>
      </c>
      <c r="B6" s="6" t="s">
        <v>5</v>
      </c>
      <c r="C6" s="6"/>
      <c r="D6" s="5">
        <f>D7+D9+D8+D10+D11+D14+D13+D12</f>
        <v>193582.7</v>
      </c>
      <c r="E6" s="5">
        <f>E7+E9+E8+E10+E11+E14+E13+E12</f>
        <v>231425.1</v>
      </c>
      <c r="F6" s="5">
        <f>F7+F9+F8+F10+F11+F14+F13+F12</f>
        <v>207403.1</v>
      </c>
      <c r="G6" s="18">
        <f t="shared" ref="G6:G56" si="0">F6/E6*100</f>
        <v>89.61996775630648</v>
      </c>
      <c r="H6" s="5">
        <f>H7+H9+H8+H10+H11+H14+H13+H12</f>
        <v>13820.400000000018</v>
      </c>
    </row>
    <row r="7" spans="1:8" ht="26.25" x14ac:dyDescent="0.25">
      <c r="A7" s="7" t="s">
        <v>6</v>
      </c>
      <c r="B7" s="8" t="s">
        <v>5</v>
      </c>
      <c r="C7" s="8" t="s">
        <v>7</v>
      </c>
      <c r="D7" s="9">
        <v>4582.2</v>
      </c>
      <c r="E7" s="9">
        <v>5969.1</v>
      </c>
      <c r="F7" s="9">
        <v>5731</v>
      </c>
      <c r="G7" s="21">
        <f t="shared" si="0"/>
        <v>96.011123955035089</v>
      </c>
      <c r="H7" s="21">
        <f t="shared" ref="H7:H56" si="1">F7-D7</f>
        <v>1148.8000000000002</v>
      </c>
    </row>
    <row r="8" spans="1:8" ht="39" x14ac:dyDescent="0.25">
      <c r="A8" s="7" t="s">
        <v>8</v>
      </c>
      <c r="B8" s="8" t="s">
        <v>5</v>
      </c>
      <c r="C8" s="8" t="s">
        <v>9</v>
      </c>
      <c r="D8" s="9">
        <v>545.5</v>
      </c>
      <c r="E8" s="9">
        <v>753</v>
      </c>
      <c r="F8" s="9">
        <v>631.20000000000005</v>
      </c>
      <c r="G8" s="21">
        <f t="shared" si="0"/>
        <v>83.824701195219134</v>
      </c>
      <c r="H8" s="21">
        <f t="shared" si="1"/>
        <v>85.700000000000045</v>
      </c>
    </row>
    <row r="9" spans="1:8" ht="39" x14ac:dyDescent="0.25">
      <c r="A9" s="7" t="s">
        <v>10</v>
      </c>
      <c r="B9" s="8" t="s">
        <v>5</v>
      </c>
      <c r="C9" s="8" t="s">
        <v>11</v>
      </c>
      <c r="D9" s="9">
        <v>130205.9</v>
      </c>
      <c r="E9" s="9">
        <v>165333.9</v>
      </c>
      <c r="F9" s="9">
        <v>148018.20000000001</v>
      </c>
      <c r="G9" s="21">
        <f t="shared" si="0"/>
        <v>89.526830250783433</v>
      </c>
      <c r="H9" s="21">
        <f t="shared" si="1"/>
        <v>17812.300000000017</v>
      </c>
    </row>
    <row r="10" spans="1:8" x14ac:dyDescent="0.25">
      <c r="A10" s="7" t="s">
        <v>12</v>
      </c>
      <c r="B10" s="8" t="s">
        <v>5</v>
      </c>
      <c r="C10" s="8" t="s">
        <v>13</v>
      </c>
      <c r="D10" s="9">
        <v>1.1000000000000001</v>
      </c>
      <c r="E10" s="9">
        <v>0.9</v>
      </c>
      <c r="F10" s="9">
        <v>0.9</v>
      </c>
      <c r="G10" s="21">
        <f t="shared" si="0"/>
        <v>100</v>
      </c>
      <c r="H10" s="21">
        <f t="shared" si="1"/>
        <v>-0.20000000000000007</v>
      </c>
    </row>
    <row r="11" spans="1:8" ht="26.25" x14ac:dyDescent="0.25">
      <c r="A11" s="7" t="s">
        <v>14</v>
      </c>
      <c r="B11" s="8" t="s">
        <v>5</v>
      </c>
      <c r="C11" s="8" t="s">
        <v>15</v>
      </c>
      <c r="D11" s="9">
        <v>40618.6</v>
      </c>
      <c r="E11" s="9">
        <v>47472.1</v>
      </c>
      <c r="F11" s="9">
        <v>46374</v>
      </c>
      <c r="G11" s="21">
        <f t="shared" si="0"/>
        <v>97.68685185614288</v>
      </c>
      <c r="H11" s="21">
        <f t="shared" si="1"/>
        <v>5755.4000000000015</v>
      </c>
    </row>
    <row r="12" spans="1:8" x14ac:dyDescent="0.25">
      <c r="A12" s="7" t="s">
        <v>71</v>
      </c>
      <c r="B12" s="8" t="s">
        <v>5</v>
      </c>
      <c r="C12" s="8" t="s">
        <v>40</v>
      </c>
      <c r="D12" s="9">
        <v>4430.8999999999996</v>
      </c>
      <c r="E12" s="9"/>
      <c r="F12" s="9"/>
      <c r="G12" s="21"/>
      <c r="H12" s="21">
        <f t="shared" si="1"/>
        <v>-4430.8999999999996</v>
      </c>
    </row>
    <row r="13" spans="1:8" x14ac:dyDescent="0.25">
      <c r="A13" s="7" t="s">
        <v>16</v>
      </c>
      <c r="B13" s="8" t="s">
        <v>5</v>
      </c>
      <c r="C13" s="8" t="s">
        <v>17</v>
      </c>
      <c r="D13" s="9"/>
      <c r="E13" s="9">
        <v>400</v>
      </c>
      <c r="F13" s="9"/>
      <c r="G13" s="21">
        <f t="shared" si="0"/>
        <v>0</v>
      </c>
      <c r="H13" s="21">
        <f t="shared" si="1"/>
        <v>0</v>
      </c>
    </row>
    <row r="14" spans="1:8" x14ac:dyDescent="0.25">
      <c r="A14" s="7" t="s">
        <v>18</v>
      </c>
      <c r="B14" s="8" t="s">
        <v>5</v>
      </c>
      <c r="C14" s="8" t="s">
        <v>19</v>
      </c>
      <c r="D14" s="9">
        <v>13198.5</v>
      </c>
      <c r="E14" s="9">
        <v>11496.1</v>
      </c>
      <c r="F14" s="9">
        <v>6647.8</v>
      </c>
      <c r="G14" s="21">
        <f t="shared" si="0"/>
        <v>57.826567270639607</v>
      </c>
      <c r="H14" s="21">
        <f t="shared" si="1"/>
        <v>-6550.7</v>
      </c>
    </row>
    <row r="15" spans="1:8" x14ac:dyDescent="0.25">
      <c r="A15" s="10" t="s">
        <v>20</v>
      </c>
      <c r="B15" s="6" t="s">
        <v>7</v>
      </c>
      <c r="C15" s="6" t="s">
        <v>21</v>
      </c>
      <c r="D15" s="5">
        <f t="shared" ref="D15:F15" si="2">D16</f>
        <v>185.7</v>
      </c>
      <c r="E15" s="5">
        <f t="shared" si="2"/>
        <v>717.6</v>
      </c>
      <c r="F15" s="5">
        <f t="shared" si="2"/>
        <v>632.4</v>
      </c>
      <c r="G15" s="18">
        <f t="shared" si="0"/>
        <v>88.127090301003335</v>
      </c>
      <c r="H15" s="18">
        <f t="shared" si="1"/>
        <v>446.7</v>
      </c>
    </row>
    <row r="16" spans="1:8" x14ac:dyDescent="0.25">
      <c r="A16" s="11" t="s">
        <v>22</v>
      </c>
      <c r="B16" s="8" t="s">
        <v>7</v>
      </c>
      <c r="C16" s="8" t="s">
        <v>11</v>
      </c>
      <c r="D16" s="9">
        <v>185.7</v>
      </c>
      <c r="E16" s="9">
        <v>717.6</v>
      </c>
      <c r="F16" s="9">
        <v>632.4</v>
      </c>
      <c r="G16" s="21">
        <f t="shared" si="0"/>
        <v>88.127090301003335</v>
      </c>
      <c r="H16" s="21">
        <f t="shared" si="1"/>
        <v>446.7</v>
      </c>
    </row>
    <row r="17" spans="1:8" ht="26.25" x14ac:dyDescent="0.25">
      <c r="A17" s="3" t="s">
        <v>23</v>
      </c>
      <c r="B17" s="6" t="s">
        <v>9</v>
      </c>
      <c r="C17" s="6"/>
      <c r="D17" s="5">
        <f t="shared" ref="D17:F17" si="3">D18</f>
        <v>16929.3</v>
      </c>
      <c r="E17" s="5">
        <f>E18+E19</f>
        <v>22629.599999999999</v>
      </c>
      <c r="F17" s="5">
        <f>F18+F19</f>
        <v>20736.400000000001</v>
      </c>
      <c r="G17" s="18">
        <f t="shared" si="0"/>
        <v>91.633966132852564</v>
      </c>
      <c r="H17" s="18">
        <f t="shared" si="1"/>
        <v>3807.1000000000022</v>
      </c>
    </row>
    <row r="18" spans="1:8" ht="25.5" x14ac:dyDescent="0.25">
      <c r="A18" s="11" t="s">
        <v>24</v>
      </c>
      <c r="B18" s="8" t="s">
        <v>9</v>
      </c>
      <c r="C18" s="8" t="s">
        <v>25</v>
      </c>
      <c r="D18" s="9">
        <v>16929.3</v>
      </c>
      <c r="E18" s="9">
        <v>22564.6</v>
      </c>
      <c r="F18" s="9">
        <v>20721.400000000001</v>
      </c>
      <c r="G18" s="21">
        <f t="shared" si="0"/>
        <v>91.831452806608596</v>
      </c>
      <c r="H18" s="21">
        <f t="shared" si="1"/>
        <v>3792.1000000000022</v>
      </c>
    </row>
    <row r="19" spans="1:8" ht="30" customHeight="1" x14ac:dyDescent="0.25">
      <c r="A19" s="11" t="s">
        <v>76</v>
      </c>
      <c r="B19" s="8" t="s">
        <v>9</v>
      </c>
      <c r="C19" s="8" t="s">
        <v>65</v>
      </c>
      <c r="D19" s="9"/>
      <c r="E19" s="9">
        <v>65</v>
      </c>
      <c r="F19" s="9">
        <v>15</v>
      </c>
      <c r="G19" s="21">
        <f t="shared" si="0"/>
        <v>23.076923076923077</v>
      </c>
      <c r="H19" s="21">
        <f t="shared" si="1"/>
        <v>15</v>
      </c>
    </row>
    <row r="20" spans="1:8" x14ac:dyDescent="0.25">
      <c r="A20" s="3" t="s">
        <v>26</v>
      </c>
      <c r="B20" s="6" t="s">
        <v>11</v>
      </c>
      <c r="C20" s="6"/>
      <c r="D20" s="5">
        <f t="shared" ref="D20" si="4">D21+D22+D24+D23</f>
        <v>42194.399999999994</v>
      </c>
      <c r="E20" s="5">
        <f t="shared" ref="E20:F20" si="5">E21+E22+E24+E23</f>
        <v>118960.8</v>
      </c>
      <c r="F20" s="5">
        <f t="shared" si="5"/>
        <v>81497.2</v>
      </c>
      <c r="G20" s="18">
        <f t="shared" si="0"/>
        <v>68.507609229258719</v>
      </c>
      <c r="H20" s="18">
        <f t="shared" si="1"/>
        <v>39302.800000000003</v>
      </c>
    </row>
    <row r="21" spans="1:8" x14ac:dyDescent="0.25">
      <c r="A21" s="7" t="s">
        <v>27</v>
      </c>
      <c r="B21" s="8" t="s">
        <v>11</v>
      </c>
      <c r="C21" s="8" t="s">
        <v>13</v>
      </c>
      <c r="D21" s="9">
        <v>499.9</v>
      </c>
      <c r="E21" s="9">
        <v>500</v>
      </c>
      <c r="F21" s="9">
        <v>477.2</v>
      </c>
      <c r="G21" s="21">
        <f t="shared" si="0"/>
        <v>95.44</v>
      </c>
      <c r="H21" s="21">
        <f t="shared" si="1"/>
        <v>-22.699999999999989</v>
      </c>
    </row>
    <row r="22" spans="1:8" x14ac:dyDescent="0.25">
      <c r="A22" s="7" t="s">
        <v>28</v>
      </c>
      <c r="B22" s="8" t="s">
        <v>11</v>
      </c>
      <c r="C22" s="8" t="s">
        <v>29</v>
      </c>
      <c r="D22" s="9">
        <v>12830</v>
      </c>
      <c r="E22" s="9">
        <v>19069</v>
      </c>
      <c r="F22" s="9">
        <v>19069</v>
      </c>
      <c r="G22" s="21">
        <f t="shared" si="0"/>
        <v>100</v>
      </c>
      <c r="H22" s="21">
        <f t="shared" si="1"/>
        <v>6239</v>
      </c>
    </row>
    <row r="23" spans="1:8" x14ac:dyDescent="0.25">
      <c r="A23" s="7" t="s">
        <v>30</v>
      </c>
      <c r="B23" s="8" t="s">
        <v>11</v>
      </c>
      <c r="C23" s="8" t="s">
        <v>31</v>
      </c>
      <c r="D23" s="9">
        <v>26457.3</v>
      </c>
      <c r="E23" s="9">
        <v>97366.5</v>
      </c>
      <c r="F23" s="9">
        <v>60830.9</v>
      </c>
      <c r="G23" s="21">
        <f t="shared" si="0"/>
        <v>62.476211017136286</v>
      </c>
      <c r="H23" s="21">
        <f t="shared" si="1"/>
        <v>34373.600000000006</v>
      </c>
    </row>
    <row r="24" spans="1:8" x14ac:dyDescent="0.25">
      <c r="A24" s="7" t="s">
        <v>32</v>
      </c>
      <c r="B24" s="8" t="s">
        <v>11</v>
      </c>
      <c r="C24" s="8" t="s">
        <v>33</v>
      </c>
      <c r="D24" s="9">
        <v>2407.1999999999998</v>
      </c>
      <c r="E24" s="9">
        <v>2025.3</v>
      </c>
      <c r="F24" s="9">
        <v>1120.0999999999999</v>
      </c>
      <c r="G24" s="21">
        <f t="shared" si="0"/>
        <v>55.3053868562682</v>
      </c>
      <c r="H24" s="21">
        <f t="shared" si="1"/>
        <v>-1287.0999999999999</v>
      </c>
    </row>
    <row r="25" spans="1:8" x14ac:dyDescent="0.25">
      <c r="A25" s="12" t="s">
        <v>34</v>
      </c>
      <c r="B25" s="6" t="s">
        <v>13</v>
      </c>
      <c r="C25" s="6" t="s">
        <v>21</v>
      </c>
      <c r="D25" s="5">
        <f t="shared" ref="D25" si="6">D27+D26</f>
        <v>1723.3000000000002</v>
      </c>
      <c r="E25" s="5">
        <f>E27+E26+E28</f>
        <v>52459.1</v>
      </c>
      <c r="F25" s="5">
        <f>F27+F26+F28</f>
        <v>27068.899999999998</v>
      </c>
      <c r="G25" s="18">
        <f t="shared" si="0"/>
        <v>51.600008387486632</v>
      </c>
      <c r="H25" s="18">
        <f t="shared" si="1"/>
        <v>25345.599999999999</v>
      </c>
    </row>
    <row r="26" spans="1:8" x14ac:dyDescent="0.25">
      <c r="A26" s="13" t="s">
        <v>35</v>
      </c>
      <c r="B26" s="8" t="s">
        <v>13</v>
      </c>
      <c r="C26" s="8" t="s">
        <v>5</v>
      </c>
      <c r="D26" s="9">
        <v>14.4</v>
      </c>
      <c r="E26" s="9">
        <v>5756.7</v>
      </c>
      <c r="F26" s="9">
        <v>5194.8</v>
      </c>
      <c r="G26" s="21">
        <f t="shared" si="0"/>
        <v>90.239199541403934</v>
      </c>
      <c r="H26" s="21">
        <f t="shared" si="1"/>
        <v>5180.4000000000005</v>
      </c>
    </row>
    <row r="27" spans="1:8" x14ac:dyDescent="0.25">
      <c r="A27" s="13" t="s">
        <v>36</v>
      </c>
      <c r="B27" s="8" t="s">
        <v>13</v>
      </c>
      <c r="C27" s="8" t="s">
        <v>7</v>
      </c>
      <c r="D27" s="9">
        <v>1708.9</v>
      </c>
      <c r="E27" s="9">
        <v>46402.400000000001</v>
      </c>
      <c r="F27" s="9">
        <v>21874.1</v>
      </c>
      <c r="G27" s="21">
        <f t="shared" si="0"/>
        <v>47.140018619726561</v>
      </c>
      <c r="H27" s="21">
        <f t="shared" si="1"/>
        <v>20165.199999999997</v>
      </c>
    </row>
    <row r="28" spans="1:8" x14ac:dyDescent="0.25">
      <c r="A28" s="13" t="s">
        <v>77</v>
      </c>
      <c r="B28" s="8" t="s">
        <v>13</v>
      </c>
      <c r="C28" s="8" t="s">
        <v>9</v>
      </c>
      <c r="D28" s="9"/>
      <c r="E28" s="9">
        <v>300</v>
      </c>
      <c r="F28" s="9"/>
      <c r="G28" s="21"/>
      <c r="H28" s="21"/>
    </row>
    <row r="29" spans="1:8" x14ac:dyDescent="0.25">
      <c r="A29" s="3" t="s">
        <v>37</v>
      </c>
      <c r="B29" s="6" t="s">
        <v>15</v>
      </c>
      <c r="C29" s="6"/>
      <c r="D29" s="5">
        <f t="shared" ref="D29:F29" si="7">D30</f>
        <v>2854.6</v>
      </c>
      <c r="E29" s="5">
        <f t="shared" si="7"/>
        <v>68486.3</v>
      </c>
      <c r="F29" s="5">
        <f t="shared" si="7"/>
        <v>6782.9</v>
      </c>
      <c r="G29" s="18">
        <f t="shared" si="0"/>
        <v>9.904024600540545</v>
      </c>
      <c r="H29" s="18">
        <f t="shared" si="1"/>
        <v>3928.2999999999997</v>
      </c>
    </row>
    <row r="30" spans="1:8" x14ac:dyDescent="0.25">
      <c r="A30" s="14" t="s">
        <v>38</v>
      </c>
      <c r="B30" s="8" t="s">
        <v>15</v>
      </c>
      <c r="C30" s="8" t="s">
        <v>13</v>
      </c>
      <c r="D30" s="9">
        <v>2854.6</v>
      </c>
      <c r="E30" s="9">
        <v>68486.3</v>
      </c>
      <c r="F30" s="9">
        <v>6782.9</v>
      </c>
      <c r="G30" s="21">
        <f t="shared" si="0"/>
        <v>9.904024600540545</v>
      </c>
      <c r="H30" s="21">
        <f t="shared" si="1"/>
        <v>3928.2999999999997</v>
      </c>
    </row>
    <row r="31" spans="1:8" x14ac:dyDescent="0.25">
      <c r="A31" s="3" t="s">
        <v>39</v>
      </c>
      <c r="B31" s="6" t="s">
        <v>40</v>
      </c>
      <c r="C31" s="6"/>
      <c r="D31" s="5">
        <f t="shared" ref="D31" si="8">D32+D33+D34+D35+D36+D37</f>
        <v>1316411.7000000002</v>
      </c>
      <c r="E31" s="5">
        <f t="shared" ref="E31:F31" si="9">E32+E33+E34+E35+E36+E37</f>
        <v>1435094.2000000002</v>
      </c>
      <c r="F31" s="5">
        <f t="shared" si="9"/>
        <v>1350102.9</v>
      </c>
      <c r="G31" s="18">
        <f t="shared" si="0"/>
        <v>94.077650094328277</v>
      </c>
      <c r="H31" s="18">
        <f t="shared" si="1"/>
        <v>33691.199999999721</v>
      </c>
    </row>
    <row r="32" spans="1:8" x14ac:dyDescent="0.25">
      <c r="A32" s="7" t="s">
        <v>41</v>
      </c>
      <c r="B32" s="8" t="s">
        <v>40</v>
      </c>
      <c r="C32" s="8" t="s">
        <v>5</v>
      </c>
      <c r="D32" s="9">
        <v>319739.90000000002</v>
      </c>
      <c r="E32" s="9">
        <v>346045</v>
      </c>
      <c r="F32" s="9">
        <v>336944.1</v>
      </c>
      <c r="G32" s="21">
        <f t="shared" si="0"/>
        <v>97.370024129809693</v>
      </c>
      <c r="H32" s="21">
        <f t="shared" si="1"/>
        <v>17204.199999999953</v>
      </c>
    </row>
    <row r="33" spans="1:8" x14ac:dyDescent="0.25">
      <c r="A33" s="7" t="s">
        <v>42</v>
      </c>
      <c r="B33" s="8" t="s">
        <v>40</v>
      </c>
      <c r="C33" s="8" t="s">
        <v>7</v>
      </c>
      <c r="D33" s="9">
        <v>746139.3</v>
      </c>
      <c r="E33" s="9">
        <v>802532.6</v>
      </c>
      <c r="F33" s="9">
        <v>759280.7</v>
      </c>
      <c r="G33" s="21">
        <f t="shared" si="0"/>
        <v>94.610574075121676</v>
      </c>
      <c r="H33" s="21">
        <f t="shared" si="1"/>
        <v>13141.399999999907</v>
      </c>
    </row>
    <row r="34" spans="1:8" x14ac:dyDescent="0.25">
      <c r="A34" s="7" t="s">
        <v>43</v>
      </c>
      <c r="B34" s="8" t="s">
        <v>40</v>
      </c>
      <c r="C34" s="8" t="s">
        <v>9</v>
      </c>
      <c r="D34" s="9">
        <v>156041.70000000001</v>
      </c>
      <c r="E34" s="9">
        <v>182898.3</v>
      </c>
      <c r="F34" s="9">
        <v>159161.79999999999</v>
      </c>
      <c r="G34" s="21">
        <f t="shared" si="0"/>
        <v>87.02202262131469</v>
      </c>
      <c r="H34" s="21">
        <f t="shared" si="1"/>
        <v>3120.0999999999767</v>
      </c>
    </row>
    <row r="35" spans="1:8" ht="26.25" x14ac:dyDescent="0.25">
      <c r="A35" s="7" t="s">
        <v>44</v>
      </c>
      <c r="B35" s="8" t="s">
        <v>40</v>
      </c>
      <c r="C35" s="8" t="s">
        <v>13</v>
      </c>
      <c r="D35" s="9">
        <v>1283</v>
      </c>
      <c r="E35" s="9">
        <v>1938.3</v>
      </c>
      <c r="F35" s="9">
        <v>1713.7</v>
      </c>
      <c r="G35" s="21">
        <f t="shared" si="0"/>
        <v>88.412526440695459</v>
      </c>
      <c r="H35" s="21">
        <f t="shared" si="1"/>
        <v>430.70000000000005</v>
      </c>
    </row>
    <row r="36" spans="1:8" x14ac:dyDescent="0.25">
      <c r="A36" s="7" t="s">
        <v>45</v>
      </c>
      <c r="B36" s="8" t="s">
        <v>40</v>
      </c>
      <c r="C36" s="8" t="s">
        <v>40</v>
      </c>
      <c r="D36" s="9">
        <v>13870.2</v>
      </c>
      <c r="E36" s="9">
        <v>12237.3</v>
      </c>
      <c r="F36" s="9">
        <v>10619.1</v>
      </c>
      <c r="G36" s="21">
        <f t="shared" si="0"/>
        <v>86.776494815032734</v>
      </c>
      <c r="H36" s="21">
        <f t="shared" si="1"/>
        <v>-3251.1000000000004</v>
      </c>
    </row>
    <row r="37" spans="1:8" x14ac:dyDescent="0.25">
      <c r="A37" s="7" t="s">
        <v>46</v>
      </c>
      <c r="B37" s="8" t="s">
        <v>40</v>
      </c>
      <c r="C37" s="8" t="s">
        <v>31</v>
      </c>
      <c r="D37" s="9">
        <v>79337.600000000006</v>
      </c>
      <c r="E37" s="9">
        <v>89442.7</v>
      </c>
      <c r="F37" s="9">
        <v>82383.5</v>
      </c>
      <c r="G37" s="21">
        <f t="shared" si="0"/>
        <v>92.107572781233131</v>
      </c>
      <c r="H37" s="21">
        <f t="shared" si="1"/>
        <v>3045.8999999999942</v>
      </c>
    </row>
    <row r="38" spans="1:8" x14ac:dyDescent="0.25">
      <c r="A38" s="15" t="s">
        <v>47</v>
      </c>
      <c r="B38" s="6" t="s">
        <v>29</v>
      </c>
      <c r="C38" s="6"/>
      <c r="D38" s="5">
        <f t="shared" ref="D38" si="10">D39+D40</f>
        <v>91314.2</v>
      </c>
      <c r="E38" s="5">
        <f t="shared" ref="E38:F38" si="11">E39+E40</f>
        <v>118708.29999999999</v>
      </c>
      <c r="F38" s="5">
        <f t="shared" si="11"/>
        <v>106255.1</v>
      </c>
      <c r="G38" s="18">
        <f t="shared" si="0"/>
        <v>89.509410883653473</v>
      </c>
      <c r="H38" s="18">
        <f t="shared" si="1"/>
        <v>14940.900000000009</v>
      </c>
    </row>
    <row r="39" spans="1:8" x14ac:dyDescent="0.25">
      <c r="A39" s="7" t="s">
        <v>48</v>
      </c>
      <c r="B39" s="8" t="s">
        <v>29</v>
      </c>
      <c r="C39" s="8" t="s">
        <v>5</v>
      </c>
      <c r="D39" s="9">
        <v>70349.7</v>
      </c>
      <c r="E39" s="9">
        <v>95835.7</v>
      </c>
      <c r="F39" s="9">
        <v>85748</v>
      </c>
      <c r="G39" s="21">
        <f t="shared" si="0"/>
        <v>89.473964295142622</v>
      </c>
      <c r="H39" s="21">
        <f t="shared" si="1"/>
        <v>15398.300000000003</v>
      </c>
    </row>
    <row r="40" spans="1:8" x14ac:dyDescent="0.25">
      <c r="A40" s="7" t="s">
        <v>49</v>
      </c>
      <c r="B40" s="8" t="s">
        <v>29</v>
      </c>
      <c r="C40" s="8" t="s">
        <v>11</v>
      </c>
      <c r="D40" s="9">
        <v>20964.5</v>
      </c>
      <c r="E40" s="9">
        <v>22872.6</v>
      </c>
      <c r="F40" s="9">
        <v>20507.099999999999</v>
      </c>
      <c r="G40" s="21">
        <f t="shared" si="0"/>
        <v>89.657931323942179</v>
      </c>
      <c r="H40" s="21">
        <f t="shared" si="1"/>
        <v>-457.40000000000146</v>
      </c>
    </row>
    <row r="41" spans="1:8" x14ac:dyDescent="0.25">
      <c r="A41" s="3" t="s">
        <v>50</v>
      </c>
      <c r="B41" s="6" t="s">
        <v>31</v>
      </c>
      <c r="C41" s="6"/>
      <c r="D41" s="5">
        <f t="shared" ref="D41:F41" si="12">D42</f>
        <v>3399.5</v>
      </c>
      <c r="E41" s="5">
        <f t="shared" si="12"/>
        <v>3658.5</v>
      </c>
      <c r="F41" s="5">
        <f t="shared" si="12"/>
        <v>3561.3</v>
      </c>
      <c r="G41" s="18">
        <f t="shared" si="0"/>
        <v>97.343173431734314</v>
      </c>
      <c r="H41" s="18">
        <f t="shared" si="1"/>
        <v>161.80000000000018</v>
      </c>
    </row>
    <row r="42" spans="1:8" x14ac:dyDescent="0.25">
      <c r="A42" s="7" t="s">
        <v>51</v>
      </c>
      <c r="B42" s="8" t="s">
        <v>31</v>
      </c>
      <c r="C42" s="8" t="s">
        <v>31</v>
      </c>
      <c r="D42" s="9">
        <v>3399.5</v>
      </c>
      <c r="E42" s="9">
        <v>3658.5</v>
      </c>
      <c r="F42" s="9">
        <v>3561.3</v>
      </c>
      <c r="G42" s="21">
        <f t="shared" si="0"/>
        <v>97.343173431734314</v>
      </c>
      <c r="H42" s="21">
        <f t="shared" si="1"/>
        <v>161.80000000000018</v>
      </c>
    </row>
    <row r="43" spans="1:8" x14ac:dyDescent="0.25">
      <c r="A43" s="3" t="s">
        <v>52</v>
      </c>
      <c r="B43" s="6" t="s">
        <v>25</v>
      </c>
      <c r="C43" s="6"/>
      <c r="D43" s="5">
        <f t="shared" ref="D43" si="13">D44+D45+D46+D47</f>
        <v>30563.599999999999</v>
      </c>
      <c r="E43" s="5">
        <f t="shared" ref="E43:F43" si="14">E44+E45+E46+E47</f>
        <v>35864.5</v>
      </c>
      <c r="F43" s="5">
        <f t="shared" si="14"/>
        <v>33603.300000000003</v>
      </c>
      <c r="G43" s="18">
        <f t="shared" si="0"/>
        <v>93.695158164759036</v>
      </c>
      <c r="H43" s="18">
        <f t="shared" si="1"/>
        <v>3039.7000000000044</v>
      </c>
    </row>
    <row r="44" spans="1:8" x14ac:dyDescent="0.25">
      <c r="A44" s="7" t="s">
        <v>53</v>
      </c>
      <c r="B44" s="8" t="s">
        <v>25</v>
      </c>
      <c r="C44" s="8" t="s">
        <v>5</v>
      </c>
      <c r="D44" s="9">
        <v>8694.4</v>
      </c>
      <c r="E44" s="9">
        <v>10380.1</v>
      </c>
      <c r="F44" s="9">
        <v>10231.299999999999</v>
      </c>
      <c r="G44" s="21">
        <f t="shared" si="0"/>
        <v>98.56648779876879</v>
      </c>
      <c r="H44" s="21">
        <f t="shared" si="1"/>
        <v>1536.8999999999996</v>
      </c>
    </row>
    <row r="45" spans="1:8" x14ac:dyDescent="0.25">
      <c r="A45" s="7" t="s">
        <v>54</v>
      </c>
      <c r="B45" s="8">
        <v>10</v>
      </c>
      <c r="C45" s="8" t="s">
        <v>9</v>
      </c>
      <c r="D45" s="9">
        <v>10429.6</v>
      </c>
      <c r="E45" s="9">
        <v>13953.3</v>
      </c>
      <c r="F45" s="9">
        <v>11954.2</v>
      </c>
      <c r="G45" s="21">
        <f t="shared" si="0"/>
        <v>85.672923251130555</v>
      </c>
      <c r="H45" s="21">
        <f t="shared" si="1"/>
        <v>1524.6000000000004</v>
      </c>
    </row>
    <row r="46" spans="1:8" x14ac:dyDescent="0.25">
      <c r="A46" s="7" t="s">
        <v>55</v>
      </c>
      <c r="B46" s="8">
        <v>10</v>
      </c>
      <c r="C46" s="8" t="s">
        <v>11</v>
      </c>
      <c r="D46" s="9">
        <v>9779</v>
      </c>
      <c r="E46" s="9">
        <v>10022</v>
      </c>
      <c r="F46" s="9">
        <v>9908.7000000000007</v>
      </c>
      <c r="G46" s="21">
        <f t="shared" si="0"/>
        <v>98.869487128317715</v>
      </c>
      <c r="H46" s="21">
        <f t="shared" si="1"/>
        <v>129.70000000000073</v>
      </c>
    </row>
    <row r="47" spans="1:8" x14ac:dyDescent="0.25">
      <c r="A47" s="7" t="s">
        <v>56</v>
      </c>
      <c r="B47" s="8">
        <v>10</v>
      </c>
      <c r="C47" s="8" t="s">
        <v>15</v>
      </c>
      <c r="D47" s="9">
        <v>1660.6</v>
      </c>
      <c r="E47" s="9">
        <v>1509.1</v>
      </c>
      <c r="F47" s="9">
        <v>1509.1</v>
      </c>
      <c r="G47" s="21">
        <f t="shared" si="0"/>
        <v>100</v>
      </c>
      <c r="H47" s="21">
        <f t="shared" si="1"/>
        <v>-151.5</v>
      </c>
    </row>
    <row r="48" spans="1:8" x14ac:dyDescent="0.25">
      <c r="A48" s="3" t="s">
        <v>57</v>
      </c>
      <c r="B48" s="6" t="s">
        <v>17</v>
      </c>
      <c r="C48" s="6"/>
      <c r="D48" s="5">
        <f t="shared" ref="D48" si="15">D49+D50</f>
        <v>3121.8</v>
      </c>
      <c r="E48" s="5">
        <f t="shared" ref="E48:F48" si="16">E49+E50</f>
        <v>3144.6</v>
      </c>
      <c r="F48" s="5">
        <f t="shared" si="16"/>
        <v>3141.1</v>
      </c>
      <c r="G48" s="18">
        <f t="shared" si="0"/>
        <v>99.888698085607075</v>
      </c>
      <c r="H48" s="18">
        <f t="shared" si="1"/>
        <v>19.299999999999727</v>
      </c>
    </row>
    <row r="49" spans="1:8" x14ac:dyDescent="0.25">
      <c r="A49" s="7" t="s">
        <v>58</v>
      </c>
      <c r="B49" s="8" t="s">
        <v>17</v>
      </c>
      <c r="C49" s="8" t="s">
        <v>5</v>
      </c>
      <c r="D49" s="9">
        <v>3121.8</v>
      </c>
      <c r="E49" s="9">
        <v>3144.6</v>
      </c>
      <c r="F49" s="9">
        <v>3141.1</v>
      </c>
      <c r="G49" s="21">
        <f t="shared" si="0"/>
        <v>99.888698085607075</v>
      </c>
      <c r="H49" s="21">
        <f t="shared" si="1"/>
        <v>19.299999999999727</v>
      </c>
    </row>
    <row r="50" spans="1:8" x14ac:dyDescent="0.25">
      <c r="A50" s="7" t="s">
        <v>59</v>
      </c>
      <c r="B50" s="8" t="s">
        <v>17</v>
      </c>
      <c r="C50" s="8" t="s">
        <v>7</v>
      </c>
      <c r="D50" s="9">
        <v>0</v>
      </c>
      <c r="E50" s="9"/>
      <c r="F50" s="9"/>
      <c r="G50" s="21"/>
      <c r="H50" s="21">
        <f t="shared" si="1"/>
        <v>0</v>
      </c>
    </row>
    <row r="51" spans="1:8" x14ac:dyDescent="0.25">
      <c r="A51" s="3" t="s">
        <v>60</v>
      </c>
      <c r="B51" s="6" t="s">
        <v>33</v>
      </c>
      <c r="C51" s="6"/>
      <c r="D51" s="5">
        <f t="shared" ref="D51:F51" si="17">D52</f>
        <v>8261</v>
      </c>
      <c r="E51" s="5">
        <f t="shared" si="17"/>
        <v>9846.9</v>
      </c>
      <c r="F51" s="5">
        <f t="shared" si="17"/>
        <v>9846.9</v>
      </c>
      <c r="G51" s="18">
        <f t="shared" si="0"/>
        <v>100</v>
      </c>
      <c r="H51" s="18">
        <f t="shared" si="1"/>
        <v>1585.8999999999996</v>
      </c>
    </row>
    <row r="52" spans="1:8" x14ac:dyDescent="0.25">
      <c r="A52" s="7" t="s">
        <v>61</v>
      </c>
      <c r="B52" s="8" t="s">
        <v>33</v>
      </c>
      <c r="C52" s="8" t="s">
        <v>7</v>
      </c>
      <c r="D52" s="9">
        <v>8261</v>
      </c>
      <c r="E52" s="9">
        <v>9846.9</v>
      </c>
      <c r="F52" s="9">
        <v>9846.9</v>
      </c>
      <c r="G52" s="21">
        <f t="shared" si="0"/>
        <v>100</v>
      </c>
      <c r="H52" s="21">
        <f t="shared" si="1"/>
        <v>1585.8999999999996</v>
      </c>
    </row>
    <row r="53" spans="1:8" ht="26.25" x14ac:dyDescent="0.25">
      <c r="A53" s="3" t="s">
        <v>62</v>
      </c>
      <c r="B53" s="6" t="s">
        <v>19</v>
      </c>
      <c r="C53" s="6"/>
      <c r="D53" s="5">
        <f t="shared" ref="D53:F53" si="18">D54</f>
        <v>0</v>
      </c>
      <c r="E53" s="5">
        <f t="shared" si="18"/>
        <v>1000</v>
      </c>
      <c r="F53" s="5">
        <f t="shared" si="18"/>
        <v>0</v>
      </c>
      <c r="G53" s="18">
        <f t="shared" si="0"/>
        <v>0</v>
      </c>
      <c r="H53" s="18">
        <f t="shared" si="1"/>
        <v>0</v>
      </c>
    </row>
    <row r="54" spans="1:8" ht="26.25" x14ac:dyDescent="0.25">
      <c r="A54" s="7" t="s">
        <v>63</v>
      </c>
      <c r="B54" s="8" t="s">
        <v>19</v>
      </c>
      <c r="C54" s="8" t="s">
        <v>5</v>
      </c>
      <c r="D54" s="16"/>
      <c r="E54" s="16">
        <v>1000</v>
      </c>
      <c r="F54" s="16"/>
      <c r="G54" s="21">
        <f t="shared" si="0"/>
        <v>0</v>
      </c>
      <c r="H54" s="21">
        <f t="shared" si="1"/>
        <v>0</v>
      </c>
    </row>
    <row r="55" spans="1:8" ht="39" x14ac:dyDescent="0.25">
      <c r="A55" s="3" t="s">
        <v>64</v>
      </c>
      <c r="B55" s="6" t="s">
        <v>65</v>
      </c>
      <c r="C55" s="6"/>
      <c r="D55" s="5">
        <f>D56+D58+D57</f>
        <v>188988</v>
      </c>
      <c r="E55" s="5">
        <f>E56+E58+E57</f>
        <v>173147.4</v>
      </c>
      <c r="F55" s="5">
        <f>F56+F58+F57</f>
        <v>173147.4</v>
      </c>
      <c r="G55" s="18">
        <f t="shared" si="0"/>
        <v>100</v>
      </c>
      <c r="H55" s="18">
        <f t="shared" si="1"/>
        <v>-15840.600000000006</v>
      </c>
    </row>
    <row r="56" spans="1:8" ht="26.25" x14ac:dyDescent="0.25">
      <c r="A56" s="7" t="s">
        <v>66</v>
      </c>
      <c r="B56" s="8" t="s">
        <v>65</v>
      </c>
      <c r="C56" s="8" t="s">
        <v>5</v>
      </c>
      <c r="D56" s="9">
        <v>119329.2</v>
      </c>
      <c r="E56" s="9">
        <v>125342.2</v>
      </c>
      <c r="F56" s="9">
        <v>125342.2</v>
      </c>
      <c r="G56" s="21">
        <f t="shared" si="0"/>
        <v>100</v>
      </c>
      <c r="H56" s="21">
        <f t="shared" si="1"/>
        <v>6013</v>
      </c>
    </row>
    <row r="57" spans="1:8" x14ac:dyDescent="0.25">
      <c r="A57" s="7" t="s">
        <v>69</v>
      </c>
      <c r="B57" s="8" t="s">
        <v>65</v>
      </c>
      <c r="C57" s="8" t="s">
        <v>7</v>
      </c>
      <c r="D57" s="9"/>
      <c r="E57" s="9"/>
      <c r="F57" s="9"/>
      <c r="G57" s="21"/>
      <c r="H57" s="21">
        <f>F57-D57</f>
        <v>0</v>
      </c>
    </row>
    <row r="58" spans="1:8" x14ac:dyDescent="0.25">
      <c r="A58" s="7" t="s">
        <v>67</v>
      </c>
      <c r="B58" s="8" t="s">
        <v>65</v>
      </c>
      <c r="C58" s="8" t="s">
        <v>9</v>
      </c>
      <c r="D58" s="9">
        <v>69658.8</v>
      </c>
      <c r="E58" s="9">
        <v>47805.2</v>
      </c>
      <c r="F58" s="9">
        <v>47805.2</v>
      </c>
      <c r="G58" s="21">
        <f>F58/E58*100</f>
        <v>100</v>
      </c>
      <c r="H58" s="21">
        <f>F58-D58</f>
        <v>-21853.600000000006</v>
      </c>
    </row>
  </sheetData>
  <mergeCells count="1">
    <mergeCell ref="A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Windows</dc:creator>
  <cp:lastModifiedBy>User Windows</cp:lastModifiedBy>
  <dcterms:created xsi:type="dcterms:W3CDTF">2023-07-13T08:34:23Z</dcterms:created>
  <dcterms:modified xsi:type="dcterms:W3CDTF">2026-02-18T08:34:20Z</dcterms:modified>
</cp:coreProperties>
</file>