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230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G5" i="1" l="1"/>
  <c r="F5" i="1"/>
  <c r="J25" i="1"/>
  <c r="H25" i="1"/>
  <c r="J24" i="1"/>
  <c r="D5" i="1" l="1"/>
  <c r="C5" i="1"/>
  <c r="I25" i="1" l="1"/>
  <c r="J23" i="1"/>
  <c r="J17" i="1"/>
  <c r="J16" i="1"/>
  <c r="J13" i="1"/>
  <c r="J12" i="1"/>
  <c r="J6" i="1" l="1"/>
  <c r="J7" i="1"/>
  <c r="J8" i="1"/>
  <c r="J9" i="1"/>
  <c r="J10" i="1"/>
  <c r="J11" i="1"/>
  <c r="J14" i="1"/>
  <c r="J15" i="1"/>
  <c r="J18" i="1"/>
  <c r="J19" i="1"/>
  <c r="J20" i="1"/>
  <c r="J21" i="1"/>
  <c r="J2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5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6" i="1"/>
  <c r="I5" i="1"/>
  <c r="J5" i="1" l="1"/>
  <c r="H5" i="1"/>
</calcChain>
</file>

<file path=xl/sharedStrings.xml><?xml version="1.0" encoding="utf-8"?>
<sst xmlns="http://schemas.openxmlformats.org/spreadsheetml/2006/main" count="53" uniqueCount="51">
  <si>
    <t>Итого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</si>
  <si>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</si>
  <si>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</si>
  <si>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</si>
  <si>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</si>
  <si>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</si>
  <si>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</si>
  <si>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</si>
  <si>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</si>
  <si>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</si>
  <si>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</si>
  <si>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</si>
  <si>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</si>
  <si>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</si>
  <si>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</si>
  <si>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</si>
  <si>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</si>
  <si>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</si>
  <si>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</si>
  <si>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№</t>
  </si>
  <si>
    <t>Наименование программы/подпрограммы</t>
  </si>
  <si>
    <t>% исполнения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</si>
  <si>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</si>
  <si>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</si>
  <si>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</si>
  <si>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</si>
  <si>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</si>
  <si>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</si>
  <si>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</si>
  <si>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</si>
  <si>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</si>
  <si>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</si>
  <si>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</si>
  <si>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</si>
  <si>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</t>
  </si>
  <si>
    <t>15.</t>
  </si>
  <si>
    <t>16.</t>
  </si>
  <si>
    <t>17.</t>
  </si>
  <si>
    <t>18.</t>
  </si>
  <si>
    <t>19.</t>
  </si>
  <si>
    <t>Муниципальная программа "Обеспечение защиты прав потребителей на территории Казачинско-Ленского муниципального района"</t>
  </si>
  <si>
    <t>1.</t>
  </si>
  <si>
    <t>Факт на 01.01.2026г</t>
  </si>
  <si>
    <t>План на 01.01.2026г</t>
  </si>
  <si>
    <t>План на 01.01.2025г</t>
  </si>
  <si>
    <t>Факт на 01.01.2025г</t>
  </si>
  <si>
    <t>Отклонение (факт 2025 к 2024)</t>
  </si>
  <si>
    <t>Темп роста (факт 2025 к 2026), %</t>
  </si>
  <si>
    <t>20.</t>
  </si>
  <si>
    <t>Муниципальная программа "Поддержка жилищно-коммунального хозяйства и энергетики на территории Казачинско-Ленского муниципального района"</t>
  </si>
  <si>
    <t xml:space="preserve"> Сведения о расходах бюджета Казачинско- Ленского муниципального района по муниципальным  программам и непрограммным направлениям деятельности за  2025 год в сравнении с соответствующим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</si>
</sst>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3" x14ac:knownFonts="1">
    <font>
      <sz val="10"/>
      <name val="Arial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right" vertical="center"/>
    </xf>
    <xf numFmtId="0" fontId="0" fillId="0" borderId="0" xfId="0" applyBorder="1"/>
    <xf numFmtId="165" fontId="8" fillId="0" borderId="0" xfId="0" applyNumberFormat="1" applyFont="1" applyBorder="1"/>
    <xf numFmtId="49" fontId="9" fillId="0" borderId="1" xfId="0" applyNumberFormat="1" applyFont="1" applyBorder="1" applyAlignment="1" applyProtection="1">
      <alignment horizontal="center"/>
    </xf>
    <xf numFmtId="4" fontId="10" fillId="0" borderId="1" xfId="0" applyNumberFormat="1" applyFont="1" applyBorder="1" applyAlignment="1" applyProtection="1">
      <alignment horizontal="right"/>
    </xf>
    <xf numFmtId="10" fontId="10" fillId="0" borderId="1" xfId="0" applyNumberFormat="1" applyFont="1" applyBorder="1" applyAlignment="1">
      <alignment horizontal="right" vertical="center" wrapText="1"/>
    </xf>
    <xf numFmtId="165" fontId="10" fillId="0" borderId="1" xfId="1" applyNumberFormat="1" applyFont="1" applyBorder="1"/>
    <xf numFmtId="4" fontId="10" fillId="0" borderId="1" xfId="0" applyNumberFormat="1" applyFont="1" applyBorder="1"/>
    <xf numFmtId="165" fontId="10" fillId="0" borderId="1" xfId="0" applyNumberFormat="1" applyFont="1" applyBorder="1"/>
    <xf numFmtId="10" fontId="11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4" fontId="11" fillId="0" borderId="1" xfId="0" applyNumberFormat="1" applyFont="1" applyBorder="1"/>
    <xf numFmtId="165" fontId="11" fillId="0" borderId="1" xfId="0" applyNumberFormat="1" applyFont="1" applyBorder="1"/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27"/>
  <sheetViews>
    <sheetView showGridLines="0" tabSelected="1" workbookViewId="0">
      <selection activeCell="G20" sqref="G20"/>
    </sheetView>
  </sheetViews>
  <sheetFormatPr defaultRowHeight="12.75" customHeight="1" outlineLevelRow="1" x14ac:dyDescent="0.2"/>
  <cols>
    <col min="1" max="1" width="14.85546875" customWidth="1"/>
    <col min="2" max="2" width="30.7109375" customWidth="1"/>
    <col min="3" max="3" width="11.85546875" customWidth="1"/>
    <col min="4" max="4" width="12.140625" customWidth="1"/>
    <col min="5" max="5" width="10.140625" customWidth="1"/>
    <col min="6" max="6" width="13.85546875" customWidth="1"/>
    <col min="7" max="7" width="15.42578125" customWidth="1"/>
    <col min="8" max="8" width="9.7109375" customWidth="1"/>
    <col min="9" max="9" width="10.85546875" customWidth="1"/>
    <col min="10" max="10" width="13.140625" customWidth="1"/>
    <col min="11" max="11" width="9.140625" customWidth="1"/>
  </cols>
  <sheetData>
    <row r="1" spans="1:11" ht="14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9.5" customHeight="1" x14ac:dyDescent="0.2">
      <c r="A2" s="21" t="s">
        <v>50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ht="12.7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ht="38.25" x14ac:dyDescent="0.2">
      <c r="A4" s="3" t="s">
        <v>19</v>
      </c>
      <c r="B4" s="3" t="s">
        <v>20</v>
      </c>
      <c r="C4" s="3" t="s">
        <v>44</v>
      </c>
      <c r="D4" s="3" t="s">
        <v>45</v>
      </c>
      <c r="E4" s="3" t="s">
        <v>21</v>
      </c>
      <c r="F4" s="3" t="s">
        <v>43</v>
      </c>
      <c r="G4" s="3" t="s">
        <v>42</v>
      </c>
      <c r="H4" s="3" t="s">
        <v>21</v>
      </c>
      <c r="I4" s="3" t="s">
        <v>46</v>
      </c>
      <c r="J4" s="3" t="s">
        <v>47</v>
      </c>
    </row>
    <row r="5" spans="1:11" x14ac:dyDescent="0.2">
      <c r="A5" s="5" t="s">
        <v>0</v>
      </c>
      <c r="B5" s="10" t="s">
        <v>0</v>
      </c>
      <c r="C5" s="11">
        <f>C6+C7+C8+C9+C10+C11+C12+C13+C14+C15+C16+C17+C18+C19+C20+C21+C22+C23+C24</f>
        <v>2041857.5999999999</v>
      </c>
      <c r="D5" s="11">
        <f>D6+D7+D8+D9+D10+D11+D12+D13+D14+D15+D16+D17+D18+D19+D20+D21+D22+D23+D24</f>
        <v>1899529.8</v>
      </c>
      <c r="E5" s="12">
        <f>D5/C5</f>
        <v>0.9302949431929044</v>
      </c>
      <c r="F5" s="11">
        <f>F6+F7+F8+F9+F10+F11+F12+F13+F14+F15+F16+F17+F18+F19+F20+F21+F22+F23+F24+F25</f>
        <v>2275142.9</v>
      </c>
      <c r="G5" s="11">
        <f>G6+G7+G8+G9+G10+G11+G12+G13+G14+G15+G16+G17+G18+G19+G20+G21+G22+G23+G24+G25</f>
        <v>2023778.9</v>
      </c>
      <c r="H5" s="13">
        <f>G5/F5</f>
        <v>0.8895172694427238</v>
      </c>
      <c r="I5" s="14">
        <f>G5-D5</f>
        <v>124249.09999999986</v>
      </c>
      <c r="J5" s="15">
        <f>G5/D5-100%</f>
        <v>6.5410450523071484E-2</v>
      </c>
    </row>
    <row r="6" spans="1:11" ht="60" outlineLevel="1" x14ac:dyDescent="0.2">
      <c r="A6" s="4" t="s">
        <v>41</v>
      </c>
      <c r="B6" s="6" t="s">
        <v>1</v>
      </c>
      <c r="C6" s="17">
        <v>1260121.3</v>
      </c>
      <c r="D6" s="17">
        <v>1219904.6000000001</v>
      </c>
      <c r="E6" s="16">
        <f t="shared" ref="E6:E23" si="0">D6/C6</f>
        <v>0.96808505657352195</v>
      </c>
      <c r="F6" s="17">
        <v>1325553.3999999999</v>
      </c>
      <c r="G6" s="17">
        <v>1254021.2</v>
      </c>
      <c r="H6" s="18">
        <f t="shared" ref="H6:H25" si="1">G6/F6</f>
        <v>0.94603597259831251</v>
      </c>
      <c r="I6" s="19">
        <f>G6-D6</f>
        <v>34116.59999999986</v>
      </c>
      <c r="J6" s="20">
        <f t="shared" ref="J6:J25" si="2">G6/D6-100%</f>
        <v>2.7966613126960693E-2</v>
      </c>
    </row>
    <row r="7" spans="1:11" ht="75" outlineLevel="1" x14ac:dyDescent="0.2">
      <c r="A7" s="4" t="s">
        <v>22</v>
      </c>
      <c r="B7" s="6" t="s">
        <v>2</v>
      </c>
      <c r="C7" s="17">
        <v>185112.2</v>
      </c>
      <c r="D7" s="17">
        <v>154780.29999999999</v>
      </c>
      <c r="E7" s="16">
        <f t="shared" si="0"/>
        <v>0.83614316074251172</v>
      </c>
      <c r="F7" s="17">
        <v>199746.7</v>
      </c>
      <c r="G7" s="17">
        <v>176270.2</v>
      </c>
      <c r="H7" s="18">
        <f t="shared" si="1"/>
        <v>0.882468646540844</v>
      </c>
      <c r="I7" s="19">
        <f t="shared" ref="I7:I25" si="3">G7-D7</f>
        <v>21489.900000000023</v>
      </c>
      <c r="J7" s="20">
        <f t="shared" si="2"/>
        <v>0.13884131249261067</v>
      </c>
    </row>
    <row r="8" spans="1:11" ht="75" outlineLevel="1" x14ac:dyDescent="0.2">
      <c r="A8" s="4" t="s">
        <v>23</v>
      </c>
      <c r="B8" s="6" t="s">
        <v>3</v>
      </c>
      <c r="C8" s="17">
        <v>179189.3</v>
      </c>
      <c r="D8" s="17">
        <v>168066.2</v>
      </c>
      <c r="E8" s="16">
        <f t="shared" si="0"/>
        <v>0.93792542300237802</v>
      </c>
      <c r="F8" s="17">
        <v>201512.1</v>
      </c>
      <c r="G8" s="17">
        <v>183347.9</v>
      </c>
      <c r="H8" s="18">
        <f t="shared" si="1"/>
        <v>0.90986049969207794</v>
      </c>
      <c r="I8" s="19">
        <f t="shared" si="3"/>
        <v>15281.699999999983</v>
      </c>
      <c r="J8" s="20">
        <f t="shared" si="2"/>
        <v>9.0926670561956913E-2</v>
      </c>
    </row>
    <row r="9" spans="1:11" ht="75" outlineLevel="1" x14ac:dyDescent="0.2">
      <c r="A9" s="4" t="s">
        <v>24</v>
      </c>
      <c r="B9" s="6" t="s">
        <v>4</v>
      </c>
      <c r="C9" s="17">
        <v>233041.4</v>
      </c>
      <c r="D9" s="17">
        <v>229606.6</v>
      </c>
      <c r="E9" s="16">
        <f t="shared" si="0"/>
        <v>0.98526098796179573</v>
      </c>
      <c r="F9" s="17">
        <v>221619.4</v>
      </c>
      <c r="G9" s="17">
        <v>219521.4</v>
      </c>
      <c r="H9" s="18">
        <f t="shared" si="1"/>
        <v>0.99053331973644909</v>
      </c>
      <c r="I9" s="19">
        <f t="shared" si="3"/>
        <v>-10085.200000000012</v>
      </c>
      <c r="J9" s="20">
        <f t="shared" si="2"/>
        <v>-4.3923824489365826E-2</v>
      </c>
    </row>
    <row r="10" spans="1:11" ht="75" x14ac:dyDescent="0.2">
      <c r="A10" s="4" t="s">
        <v>25</v>
      </c>
      <c r="B10" s="6" t="s">
        <v>5</v>
      </c>
      <c r="C10" s="17">
        <v>21856.2</v>
      </c>
      <c r="D10" s="17">
        <v>19818.400000000001</v>
      </c>
      <c r="E10" s="16">
        <f t="shared" si="0"/>
        <v>0.90676329828606994</v>
      </c>
      <c r="F10" s="17">
        <v>26309.3</v>
      </c>
      <c r="G10" s="17">
        <v>20890.8</v>
      </c>
      <c r="H10" s="18">
        <f t="shared" si="1"/>
        <v>0.79404621179582879</v>
      </c>
      <c r="I10" s="19">
        <f t="shared" si="3"/>
        <v>1072.3999999999978</v>
      </c>
      <c r="J10" s="20">
        <f t="shared" si="2"/>
        <v>5.4111330884430542E-2</v>
      </c>
    </row>
    <row r="11" spans="1:11" ht="75" outlineLevel="1" x14ac:dyDescent="0.2">
      <c r="A11" s="4" t="s">
        <v>26</v>
      </c>
      <c r="B11" s="6" t="s">
        <v>6</v>
      </c>
      <c r="C11" s="17">
        <v>2742.8</v>
      </c>
      <c r="D11" s="17">
        <v>2363.9</v>
      </c>
      <c r="E11" s="16">
        <f t="shared" si="0"/>
        <v>0.86185649701035438</v>
      </c>
      <c r="F11" s="17">
        <v>2014.3</v>
      </c>
      <c r="G11" s="17">
        <v>1500</v>
      </c>
      <c r="H11" s="18">
        <f t="shared" si="1"/>
        <v>0.74467556967681081</v>
      </c>
      <c r="I11" s="19">
        <f t="shared" si="3"/>
        <v>-863.90000000000009</v>
      </c>
      <c r="J11" s="20">
        <f t="shared" si="2"/>
        <v>-0.36545539151402351</v>
      </c>
    </row>
    <row r="12" spans="1:11" ht="60" x14ac:dyDescent="0.2">
      <c r="A12" s="4" t="s">
        <v>27</v>
      </c>
      <c r="B12" s="6" t="s">
        <v>7</v>
      </c>
      <c r="C12" s="17">
        <v>74</v>
      </c>
      <c r="D12" s="17">
        <v>74</v>
      </c>
      <c r="E12" s="16">
        <f t="shared" si="0"/>
        <v>1</v>
      </c>
      <c r="F12" s="17">
        <v>97</v>
      </c>
      <c r="G12" s="17">
        <v>97</v>
      </c>
      <c r="H12" s="18">
        <f t="shared" si="1"/>
        <v>1</v>
      </c>
      <c r="I12" s="19">
        <f t="shared" si="3"/>
        <v>23</v>
      </c>
      <c r="J12" s="20">
        <f t="shared" si="2"/>
        <v>0.31081081081081074</v>
      </c>
    </row>
    <row r="13" spans="1:11" ht="75" x14ac:dyDescent="0.2">
      <c r="A13" s="4" t="s">
        <v>28</v>
      </c>
      <c r="B13" s="6" t="s">
        <v>8</v>
      </c>
      <c r="C13" s="17">
        <v>533.29999999999995</v>
      </c>
      <c r="D13" s="17">
        <v>533.29999999999995</v>
      </c>
      <c r="E13" s="16">
        <f t="shared" si="0"/>
        <v>1</v>
      </c>
      <c r="F13" s="17">
        <v>454.5</v>
      </c>
      <c r="G13" s="17">
        <v>40.799999999999997</v>
      </c>
      <c r="H13" s="18">
        <f t="shared" si="1"/>
        <v>8.9768976897689756E-2</v>
      </c>
      <c r="I13" s="19">
        <f t="shared" si="3"/>
        <v>-492.49999999999994</v>
      </c>
      <c r="J13" s="20">
        <f t="shared" si="2"/>
        <v>-0.92349521845115323</v>
      </c>
    </row>
    <row r="14" spans="1:11" ht="60" x14ac:dyDescent="0.2">
      <c r="A14" s="4" t="s">
        <v>29</v>
      </c>
      <c r="B14" s="6" t="s">
        <v>9</v>
      </c>
      <c r="C14" s="17">
        <v>12830</v>
      </c>
      <c r="D14" s="17">
        <v>12830</v>
      </c>
      <c r="E14" s="16">
        <f t="shared" si="0"/>
        <v>1</v>
      </c>
      <c r="F14" s="17">
        <v>19069</v>
      </c>
      <c r="G14" s="17">
        <v>19069</v>
      </c>
      <c r="H14" s="18">
        <f t="shared" si="1"/>
        <v>1</v>
      </c>
      <c r="I14" s="19">
        <f t="shared" si="3"/>
        <v>6239</v>
      </c>
      <c r="J14" s="20">
        <f t="shared" si="2"/>
        <v>0.48628215120810592</v>
      </c>
    </row>
    <row r="15" spans="1:11" ht="45" x14ac:dyDescent="0.2">
      <c r="A15" s="4" t="s">
        <v>30</v>
      </c>
      <c r="B15" s="6" t="s">
        <v>10</v>
      </c>
      <c r="C15" s="17">
        <v>37797</v>
      </c>
      <c r="D15" s="17">
        <v>26457.3</v>
      </c>
      <c r="E15" s="16">
        <f t="shared" si="0"/>
        <v>0.69998412572426383</v>
      </c>
      <c r="F15" s="17">
        <v>97366.5</v>
      </c>
      <c r="G15" s="17">
        <v>60830.9</v>
      </c>
      <c r="H15" s="18">
        <f t="shared" si="1"/>
        <v>0.62476211017136285</v>
      </c>
      <c r="I15" s="19">
        <f t="shared" si="3"/>
        <v>34373.600000000006</v>
      </c>
      <c r="J15" s="20">
        <f t="shared" si="2"/>
        <v>1.299210425856002</v>
      </c>
    </row>
    <row r="16" spans="1:11" ht="90" x14ac:dyDescent="0.2">
      <c r="A16" s="4" t="s">
        <v>31</v>
      </c>
      <c r="B16" s="6" t="s">
        <v>11</v>
      </c>
      <c r="C16" s="17">
        <v>8531.4</v>
      </c>
      <c r="D16" s="17">
        <v>8372.5</v>
      </c>
      <c r="E16" s="16">
        <f t="shared" si="0"/>
        <v>0.98137468645239945</v>
      </c>
      <c r="F16" s="17">
        <v>7694.1</v>
      </c>
      <c r="G16" s="17">
        <v>6325.7</v>
      </c>
      <c r="H16" s="18">
        <f t="shared" si="1"/>
        <v>0.82214943918067085</v>
      </c>
      <c r="I16" s="19">
        <f t="shared" si="3"/>
        <v>-2046.8000000000002</v>
      </c>
      <c r="J16" s="20">
        <f t="shared" si="2"/>
        <v>-0.24446700507614216</v>
      </c>
    </row>
    <row r="17" spans="1:14" ht="45" x14ac:dyDescent="0.2">
      <c r="A17" s="4" t="s">
        <v>32</v>
      </c>
      <c r="B17" s="6" t="s">
        <v>12</v>
      </c>
      <c r="C17" s="17">
        <v>15907.9</v>
      </c>
      <c r="D17" s="17">
        <v>6.4</v>
      </c>
      <c r="E17" s="16">
        <f t="shared" si="0"/>
        <v>4.0231583049931167E-4</v>
      </c>
      <c r="F17" s="17">
        <v>64650.9</v>
      </c>
      <c r="G17" s="17">
        <v>2947.5</v>
      </c>
      <c r="H17" s="18">
        <f t="shared" si="1"/>
        <v>4.5591012654116185E-2</v>
      </c>
      <c r="I17" s="19">
        <f t="shared" si="3"/>
        <v>2941.1</v>
      </c>
      <c r="J17" s="20">
        <f t="shared" si="2"/>
        <v>459.546875</v>
      </c>
    </row>
    <row r="18" spans="1:14" ht="75" outlineLevel="1" x14ac:dyDescent="0.2">
      <c r="A18" s="4" t="s">
        <v>33</v>
      </c>
      <c r="B18" s="6" t="s">
        <v>13</v>
      </c>
      <c r="C18" s="17">
        <v>24594.6</v>
      </c>
      <c r="D18" s="17">
        <v>19314.5</v>
      </c>
      <c r="E18" s="16">
        <f t="shared" si="0"/>
        <v>0.78531466256820603</v>
      </c>
      <c r="F18" s="17">
        <v>23769.599999999999</v>
      </c>
      <c r="G18" s="17">
        <v>20928.2</v>
      </c>
      <c r="H18" s="18">
        <f t="shared" si="1"/>
        <v>0.88046075659666134</v>
      </c>
      <c r="I18" s="19">
        <f t="shared" si="3"/>
        <v>1613.7000000000007</v>
      </c>
      <c r="J18" s="20">
        <f t="shared" si="2"/>
        <v>8.3548629268166419E-2</v>
      </c>
    </row>
    <row r="19" spans="1:14" ht="60" outlineLevel="1" x14ac:dyDescent="0.2">
      <c r="A19" s="4" t="s">
        <v>34</v>
      </c>
      <c r="B19" s="6" t="s">
        <v>14</v>
      </c>
      <c r="C19" s="17">
        <v>17216.2</v>
      </c>
      <c r="D19" s="17">
        <v>14852.7</v>
      </c>
      <c r="E19" s="16">
        <f t="shared" si="0"/>
        <v>0.86271651119294623</v>
      </c>
      <c r="F19" s="17">
        <v>22158.400000000001</v>
      </c>
      <c r="G19" s="17">
        <v>20425.5</v>
      </c>
      <c r="H19" s="18">
        <f t="shared" si="1"/>
        <v>0.92179489493826261</v>
      </c>
      <c r="I19" s="19">
        <f t="shared" si="3"/>
        <v>5572.7999999999993</v>
      </c>
      <c r="J19" s="20">
        <f t="shared" si="2"/>
        <v>0.37520450827122342</v>
      </c>
    </row>
    <row r="20" spans="1:14" ht="60" x14ac:dyDescent="0.2">
      <c r="A20" s="4" t="s">
        <v>35</v>
      </c>
      <c r="B20" s="6" t="s">
        <v>15</v>
      </c>
      <c r="C20" s="17">
        <v>20973.3</v>
      </c>
      <c r="D20" s="17">
        <v>3121.8</v>
      </c>
      <c r="E20" s="16">
        <f t="shared" si="0"/>
        <v>0.148846390410665</v>
      </c>
      <c r="F20" s="17">
        <v>3144.6</v>
      </c>
      <c r="G20" s="17">
        <v>3141.1</v>
      </c>
      <c r="H20" s="18">
        <f t="shared" si="1"/>
        <v>0.99888698085607075</v>
      </c>
      <c r="I20" s="19">
        <f t="shared" si="3"/>
        <v>19.299999999999727</v>
      </c>
      <c r="J20" s="20">
        <f t="shared" si="2"/>
        <v>6.1823307066435351E-3</v>
      </c>
    </row>
    <row r="21" spans="1:14" ht="60" outlineLevel="1" x14ac:dyDescent="0.2">
      <c r="A21" s="4" t="s">
        <v>36</v>
      </c>
      <c r="B21" s="6" t="s">
        <v>16</v>
      </c>
      <c r="C21" s="17">
        <v>12146.7</v>
      </c>
      <c r="D21" s="17">
        <v>10652.8</v>
      </c>
      <c r="E21" s="16">
        <f t="shared" si="0"/>
        <v>0.87701186330443648</v>
      </c>
      <c r="F21" s="17">
        <v>9502.2000000000007</v>
      </c>
      <c r="G21" s="17">
        <v>8031.1</v>
      </c>
      <c r="H21" s="18">
        <f t="shared" si="1"/>
        <v>0.84518322072783147</v>
      </c>
      <c r="I21" s="19">
        <f t="shared" si="3"/>
        <v>-2621.6999999999989</v>
      </c>
      <c r="J21" s="20">
        <f t="shared" si="2"/>
        <v>-0.24610431060378479</v>
      </c>
      <c r="L21" s="8"/>
      <c r="M21" s="8"/>
      <c r="N21" s="8"/>
    </row>
    <row r="22" spans="1:14" ht="60" outlineLevel="1" x14ac:dyDescent="0.2">
      <c r="A22" s="4" t="s">
        <v>37</v>
      </c>
      <c r="B22" s="6" t="s">
        <v>17</v>
      </c>
      <c r="C22" s="17">
        <v>3805</v>
      </c>
      <c r="D22" s="17">
        <v>3399.5</v>
      </c>
      <c r="E22" s="16">
        <f t="shared" si="0"/>
        <v>0.89342969776609726</v>
      </c>
      <c r="F22" s="17">
        <v>3658.5</v>
      </c>
      <c r="G22" s="17">
        <v>3561.3</v>
      </c>
      <c r="H22" s="18">
        <f t="shared" si="1"/>
        <v>0.9734317343173432</v>
      </c>
      <c r="I22" s="19">
        <f t="shared" si="3"/>
        <v>161.80000000000018</v>
      </c>
      <c r="J22" s="20">
        <f t="shared" si="2"/>
        <v>4.75952345933226E-2</v>
      </c>
      <c r="L22" s="8"/>
      <c r="M22" s="9"/>
      <c r="N22" s="8"/>
    </row>
    <row r="23" spans="1:14" ht="45" x14ac:dyDescent="0.2">
      <c r="A23" s="4" t="s">
        <v>38</v>
      </c>
      <c r="B23" s="6" t="s">
        <v>18</v>
      </c>
      <c r="C23" s="17">
        <v>5365</v>
      </c>
      <c r="D23" s="17">
        <v>5365</v>
      </c>
      <c r="E23" s="16">
        <f t="shared" si="0"/>
        <v>1</v>
      </c>
      <c r="F23" s="17">
        <v>2107.6</v>
      </c>
      <c r="G23" s="17">
        <v>2107.6</v>
      </c>
      <c r="H23" s="18">
        <f t="shared" si="1"/>
        <v>1</v>
      </c>
      <c r="I23" s="19">
        <f t="shared" si="3"/>
        <v>-3257.4</v>
      </c>
      <c r="J23" s="20">
        <f t="shared" si="2"/>
        <v>-0.60715750232991617</v>
      </c>
      <c r="L23" s="8"/>
      <c r="M23" s="8"/>
      <c r="N23" s="8"/>
    </row>
    <row r="24" spans="1:14" ht="76.5" customHeight="1" x14ac:dyDescent="0.2">
      <c r="A24" s="4" t="s">
        <v>39</v>
      </c>
      <c r="B24" s="6" t="s">
        <v>40</v>
      </c>
      <c r="C24" s="17">
        <v>20</v>
      </c>
      <c r="D24" s="17">
        <v>10</v>
      </c>
      <c r="E24" s="16"/>
      <c r="F24" s="17">
        <v>56.5</v>
      </c>
      <c r="G24" s="17">
        <v>56.5</v>
      </c>
      <c r="H24" s="18">
        <f t="shared" si="1"/>
        <v>1</v>
      </c>
      <c r="I24" s="19">
        <f t="shared" si="3"/>
        <v>46.5</v>
      </c>
      <c r="J24" s="20">
        <f t="shared" si="2"/>
        <v>4.6500000000000004</v>
      </c>
    </row>
    <row r="25" spans="1:14" ht="113.25" customHeight="1" x14ac:dyDescent="0.2">
      <c r="A25" s="4" t="s">
        <v>48</v>
      </c>
      <c r="B25" s="6" t="s">
        <v>49</v>
      </c>
      <c r="C25" s="17">
        <v>0</v>
      </c>
      <c r="D25" s="17"/>
      <c r="E25" s="16"/>
      <c r="F25" s="17">
        <v>44658.3</v>
      </c>
      <c r="G25" s="17">
        <v>20665.2</v>
      </c>
      <c r="H25" s="18">
        <f t="shared" si="1"/>
        <v>0.46274040883777484</v>
      </c>
      <c r="I25" s="19">
        <f t="shared" si="3"/>
        <v>20665.2</v>
      </c>
      <c r="J25" s="20" t="e">
        <f t="shared" si="2"/>
        <v>#DIV/0!</v>
      </c>
    </row>
    <row r="26" spans="1:14" ht="12.75" customHeight="1" x14ac:dyDescent="0.2">
      <c r="F26" s="7"/>
      <c r="G26" s="7"/>
    </row>
    <row r="27" spans="1:14" ht="12.75" customHeight="1" x14ac:dyDescent="0.2">
      <c r="F27" s="8"/>
      <c r="G27" s="8"/>
    </row>
  </sheetData>
  <mergeCells count="1">
    <mergeCell ref="A2:J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rep:2.55.0.219</dc:description>
  <cp:lastModifiedBy>User Windows</cp:lastModifiedBy>
  <cp:lastPrinted>2023-10-04T08:04:51Z</cp:lastPrinted>
  <dcterms:created xsi:type="dcterms:W3CDTF">2023-10-04T08:14:30Z</dcterms:created>
  <dcterms:modified xsi:type="dcterms:W3CDTF">2026-02-19T02:38:27Z</dcterms:modified>
</cp:coreProperties>
</file>