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H13" i="1"/>
  <c r="H14" i="1"/>
  <c r="H15" i="1"/>
  <c r="H17" i="1"/>
  <c r="H19" i="1"/>
  <c r="H20" i="1"/>
  <c r="H21" i="1"/>
  <c r="H22" i="1"/>
  <c r="H24" i="1"/>
  <c r="H25" i="1"/>
  <c r="H27" i="1"/>
  <c r="H29" i="1"/>
  <c r="H30" i="1"/>
  <c r="H31" i="1"/>
  <c r="H32" i="1"/>
  <c r="H33" i="1"/>
  <c r="H34" i="1"/>
  <c r="H36" i="1"/>
  <c r="H37" i="1"/>
  <c r="H39" i="1"/>
  <c r="H41" i="1"/>
  <c r="H42" i="1"/>
  <c r="H43" i="1"/>
  <c r="H44" i="1"/>
  <c r="H46" i="1"/>
  <c r="H47" i="1"/>
  <c r="H49" i="1"/>
  <c r="H50" i="1"/>
  <c r="H51" i="1"/>
  <c r="H53" i="1"/>
  <c r="H54" i="1"/>
  <c r="H55" i="1"/>
  <c r="G7" i="1"/>
  <c r="G8" i="1"/>
  <c r="G9" i="1"/>
  <c r="G10" i="1"/>
  <c r="G11" i="1"/>
  <c r="G12" i="1"/>
  <c r="G13" i="1"/>
  <c r="G14" i="1"/>
  <c r="G15" i="1"/>
  <c r="G17" i="1"/>
  <c r="G19" i="1"/>
  <c r="G20" i="1"/>
  <c r="G21" i="1"/>
  <c r="G22" i="1"/>
  <c r="G24" i="1"/>
  <c r="G25" i="1"/>
  <c r="G27" i="1"/>
  <c r="G29" i="1"/>
  <c r="G30" i="1"/>
  <c r="G31" i="1"/>
  <c r="G32" i="1"/>
  <c r="G33" i="1"/>
  <c r="G34" i="1"/>
  <c r="G36" i="1"/>
  <c r="G37" i="1"/>
  <c r="G39" i="1"/>
  <c r="G41" i="1"/>
  <c r="G42" i="1"/>
  <c r="G43" i="1"/>
  <c r="G44" i="1"/>
  <c r="G46" i="1"/>
  <c r="G47" i="1"/>
  <c r="G49" i="1"/>
  <c r="G50" i="1"/>
  <c r="G51" i="1"/>
  <c r="G53" i="1"/>
  <c r="G55" i="1"/>
  <c r="E52" i="1" l="1"/>
  <c r="F52" i="1"/>
  <c r="D52" i="1"/>
  <c r="E45" i="1"/>
  <c r="F45" i="1"/>
  <c r="D45" i="1"/>
  <c r="H52" i="1" l="1"/>
  <c r="H45" i="1"/>
  <c r="G52" i="1"/>
  <c r="G45" i="1"/>
  <c r="E6" i="1"/>
  <c r="F6" i="1"/>
  <c r="E14" i="1"/>
  <c r="F14" i="1"/>
  <c r="E16" i="1"/>
  <c r="F16" i="1"/>
  <c r="E18" i="1"/>
  <c r="F18" i="1"/>
  <c r="E23" i="1"/>
  <c r="F23" i="1"/>
  <c r="H23" i="1" s="1"/>
  <c r="E26" i="1"/>
  <c r="F26" i="1"/>
  <c r="E28" i="1"/>
  <c r="F28" i="1"/>
  <c r="E35" i="1"/>
  <c r="F35" i="1"/>
  <c r="E38" i="1"/>
  <c r="F38" i="1"/>
  <c r="E40" i="1"/>
  <c r="F40" i="1"/>
  <c r="E48" i="1"/>
  <c r="F48" i="1"/>
  <c r="E50" i="1"/>
  <c r="F50" i="1"/>
  <c r="G48" i="1" l="1"/>
  <c r="G40" i="1"/>
  <c r="G38" i="1"/>
  <c r="G35" i="1"/>
  <c r="G28" i="1"/>
  <c r="G26" i="1"/>
  <c r="G23" i="1"/>
  <c r="G18" i="1"/>
  <c r="G16" i="1"/>
  <c r="G6" i="1"/>
  <c r="F5" i="1"/>
  <c r="E5" i="1"/>
  <c r="G5" i="1" l="1"/>
  <c r="D50" i="1"/>
  <c r="D48" i="1"/>
  <c r="H48" i="1" s="1"/>
  <c r="D40" i="1"/>
  <c r="H40" i="1" s="1"/>
  <c r="D38" i="1"/>
  <c r="H38" i="1" s="1"/>
  <c r="D35" i="1"/>
  <c r="H35" i="1" s="1"/>
  <c r="D28" i="1"/>
  <c r="H28" i="1" s="1"/>
  <c r="D26" i="1"/>
  <c r="H26" i="1" s="1"/>
  <c r="D23" i="1"/>
  <c r="D18" i="1"/>
  <c r="H18" i="1" s="1"/>
  <c r="D16" i="1"/>
  <c r="H16" i="1" s="1"/>
  <c r="D14" i="1"/>
  <c r="D6" i="1"/>
  <c r="H6" i="1" s="1"/>
  <c r="D5" i="1" l="1"/>
  <c r="H5" i="1" s="1"/>
</calcChain>
</file>

<file path=xl/sharedStrings.xml><?xml version="1.0" encoding="utf-8"?>
<sst xmlns="http://schemas.openxmlformats.org/spreadsheetml/2006/main" count="145" uniqueCount="75">
  <si>
    <t>Наименование</t>
  </si>
  <si>
    <t>Рз</t>
  </si>
  <si>
    <t>ПР</t>
  </si>
  <si>
    <t>ИТОГО РАСХОДОВ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</si>
  <si>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</si>
  <si>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</si>
  <si>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</si>
  <si>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</si>
  <si>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</si>
  <si>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</si>
  <si>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</si>
  <si>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</si>
  <si>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</si>
  <si>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</si>
  <si>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</si>
  <si>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</si>
  <si>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Резервные фонды</t>
  </si>
  <si>
    <t>11</t>
  </si>
  <si>
    <t>Другие общегосударственные вопросы</t>
  </si>
  <si>
    <t>13</t>
  </si>
  <si>
    <t>НАЦИОНАЛЬНАЯ ОБОРОНА</t>
  </si>
  <si>
    <t>00</t>
  </si>
  <si>
    <t>Мобилизационная подготовка экономики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</si>
  <si>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</si>
  <si>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</si>
  <si>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</si>
  <si>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НАЦИОНАЛЬНАЯ ЭКОНОМИКА</t>
  </si>
  <si>
    <t>Сельское хозяйство и рыболовство</t>
  </si>
  <si>
    <t>Транспорт</t>
  </si>
  <si>
    <t>08</t>
  </si>
  <si>
    <t>Дорожное хозяйство</t>
  </si>
  <si>
    <t>09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</si>
  <si>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</si>
  <si>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</si>
  <si>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</si>
  <si>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</si>
  <si>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</si>
  <si>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ОХРАНА ОКРУЖАЮЩЕЙ СРЕДЫ</t>
  </si>
  <si>
    <t>Другие вопросы в области охраны окружающей среды</t>
  </si>
  <si>
    <t>ОБРАЗОВАНИЕ</t>
  </si>
  <si>
    <t>07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</si>
  <si>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</si>
  <si>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</si>
  <si>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</si>
  <si>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</si>
  <si>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 и оздоровление детей</t>
  </si>
  <si>
    <t>Другие вопросы в области образования</t>
  </si>
  <si>
    <t>КУЛЬТУРА И КИНЕМАТОГРАФИЯ</t>
  </si>
  <si>
    <t>Культура</t>
  </si>
  <si>
    <t>Другие вопросы в области культуры, кинематографии</t>
  </si>
  <si>
    <t>ЗДРАВООХРАНЕНИЕ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</si>
  <si>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</si>
  <si>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</si>
  <si>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</si>
  <si>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</si>
  <si>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</si>
  <si>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</si>
  <si>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</si>
  <si>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</si>
  <si>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</si>
  <si>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</si>
  <si>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</si>
  <si>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</si>
  <si>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</si>
  <si>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</si>
  <si>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</si>
  <si>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</si>
  <si>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</si>
  <si>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План на 2023 год</t>
  </si>
  <si>
    <t>% исполнения</t>
  </si>
  <si>
    <t>Отклонение (факт 2023 к 2022)</t>
  </si>
  <si>
    <t>Иные дотации</t>
  </si>
  <si>
    <t>Исполнение на 01.10.2022г</t>
  </si>
  <si>
    <t>Исполнение на 01.10.2023г</t>
  </si>
  <si>
    <t>Исполнение по расходам Казачинско-Ленского района в разрезе разделов подразделов классификации расходов за 9 месяцев 2023 года в сравнении с аналогичным периодом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</si>
</sst>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"/>
    <numFmt numFmtId="165" formatCode="?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49" fontId="3" fillId="0" borderId="1" xfId="0" applyNumberFormat="1" applyFont="1" applyFill="1" applyBorder="1"/>
    <xf numFmtId="164" fontId="2" fillId="0" borderId="1" xfId="1" applyNumberFormat="1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/>
    <xf numFmtId="165" fontId="3" fillId="0" borderId="1" xfId="0" applyNumberFormat="1" applyFont="1" applyFill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/>
    <xf numFmtId="3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64" fontId="4" fillId="0" borderId="3" xfId="1" applyNumberFormat="1" applyFont="1" applyFill="1" applyBorder="1" applyAlignment="1"/>
    <xf numFmtId="0" fontId="7" fillId="0" borderId="0" xfId="0" applyFont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5"/>
  <sheetViews>
    <sheetView tabSelected="1" workbookViewId="0">
      <selection activeCell="H11" sqref="H11"/>
    </sheetView>
  </sheetViews>
  <sheetFormatPr defaultRowHeight="15" x14ac:dyDescent="0.25"/>
  <cols>
    <col min="1" max="1" width="56" customWidth="1"/>
    <col min="2" max="2" width="7" customWidth="1"/>
    <col min="3" max="3" width="6.42578125" customWidth="1"/>
    <col min="4" max="4" width="16" customWidth="1"/>
    <col min="5" max="5" width="13" customWidth="1"/>
    <col min="6" max="6" width="12" customWidth="1"/>
    <col min="7" max="7" width="10.85546875" customWidth="1"/>
    <col min="8" max="8" width="10.5703125" customWidth="1"/>
  </cols>
  <sheetData>
    <row r="2" spans="1:8" ht="53.25" customHeight="1" x14ac:dyDescent="0.3">
      <c r="A2" s="22" t="s">
        <v>74</v>
      </c>
      <c r="B2" s="22"/>
      <c r="C2" s="22"/>
      <c r="D2" s="22"/>
      <c r="E2" s="22"/>
      <c r="F2" s="22"/>
      <c r="G2" s="22"/>
      <c r="H2" s="22"/>
    </row>
    <row r="4" spans="1:8" ht="51" x14ac:dyDescent="0.25">
      <c r="A4" s="1" t="s">
        <v>0</v>
      </c>
      <c r="B4" s="2" t="s">
        <v>1</v>
      </c>
      <c r="C4" s="2" t="s">
        <v>2</v>
      </c>
      <c r="D4" s="19" t="s">
        <v>72</v>
      </c>
      <c r="E4" s="20" t="s">
        <v>68</v>
      </c>
      <c r="F4" s="19" t="s">
        <v>73</v>
      </c>
      <c r="G4" s="17" t="s">
        <v>69</v>
      </c>
      <c r="H4" s="17" t="s">
        <v>70</v>
      </c>
    </row>
    <row r="5" spans="1:8" x14ac:dyDescent="0.25">
      <c r="A5" s="3" t="s">
        <v>3</v>
      </c>
      <c r="B5" s="4"/>
      <c r="C5" s="4"/>
      <c r="D5" s="18">
        <f>D6+D16+D18+D28+D35+D38+D40+D45+D48+D50+D52+D26+D23+D14</f>
        <v>1001896.2</v>
      </c>
      <c r="E5" s="18">
        <f>E6+E16+E18+E28+E35+E38+E40+E45+E48+E50+E52+E26+E23+E14</f>
        <v>1922924.5000000005</v>
      </c>
      <c r="F5" s="18">
        <f>F6+F16+F18+F28+F35+F38+F40+F45+F48+F50+F52+F26+F23+F14</f>
        <v>1196889.8999999999</v>
      </c>
      <c r="G5" s="18">
        <f>F5/E5*100</f>
        <v>62.243208196681657</v>
      </c>
      <c r="H5" s="18">
        <f>F5-D5</f>
        <v>194993.69999999995</v>
      </c>
    </row>
    <row r="6" spans="1:8" x14ac:dyDescent="0.25">
      <c r="A6" s="3" t="s">
        <v>4</v>
      </c>
      <c r="B6" s="6" t="s">
        <v>5</v>
      </c>
      <c r="C6" s="6"/>
      <c r="D6" s="5">
        <f>D7+D9+D8+D10+D11+D13+D12</f>
        <v>89406.300000000017</v>
      </c>
      <c r="E6" s="5">
        <f t="shared" ref="E6:F6" si="0">E7+E9+E8+E10+E11+E13+E12</f>
        <v>228871.1</v>
      </c>
      <c r="F6" s="5">
        <f t="shared" si="0"/>
        <v>117282.8</v>
      </c>
      <c r="G6" s="18">
        <f t="shared" ref="G6:G55" si="1">F6/E6*100</f>
        <v>51.244040859680403</v>
      </c>
      <c r="H6" s="18">
        <f t="shared" ref="H6:H55" si="2">F6-D6</f>
        <v>27876.499999999985</v>
      </c>
    </row>
    <row r="7" spans="1:8" ht="26.25" x14ac:dyDescent="0.25">
      <c r="A7" s="7" t="s">
        <v>6</v>
      </c>
      <c r="B7" s="8" t="s">
        <v>5</v>
      </c>
      <c r="C7" s="8" t="s">
        <v>7</v>
      </c>
      <c r="D7" s="9">
        <v>2955.2</v>
      </c>
      <c r="E7" s="9">
        <v>5622.4</v>
      </c>
      <c r="F7" s="9">
        <v>3805.3</v>
      </c>
      <c r="G7" s="21">
        <f t="shared" si="1"/>
        <v>67.681061468412068</v>
      </c>
      <c r="H7" s="21">
        <f t="shared" si="2"/>
        <v>850.10000000000036</v>
      </c>
    </row>
    <row r="8" spans="1:8" ht="39" x14ac:dyDescent="0.25">
      <c r="A8" s="7" t="s">
        <v>8</v>
      </c>
      <c r="B8" s="8" t="s">
        <v>5</v>
      </c>
      <c r="C8" s="8" t="s">
        <v>9</v>
      </c>
      <c r="D8" s="9">
        <v>339.5</v>
      </c>
      <c r="E8" s="9">
        <v>1965</v>
      </c>
      <c r="F8" s="9">
        <v>362</v>
      </c>
      <c r="G8" s="21">
        <f t="shared" si="1"/>
        <v>18.422391857506362</v>
      </c>
      <c r="H8" s="21">
        <f t="shared" si="2"/>
        <v>22.5</v>
      </c>
    </row>
    <row r="9" spans="1:8" ht="39" x14ac:dyDescent="0.25">
      <c r="A9" s="7" t="s">
        <v>10</v>
      </c>
      <c r="B9" s="8" t="s">
        <v>5</v>
      </c>
      <c r="C9" s="8" t="s">
        <v>11</v>
      </c>
      <c r="D9" s="9">
        <v>63059.1</v>
      </c>
      <c r="E9" s="9">
        <v>169422.6</v>
      </c>
      <c r="F9" s="9">
        <v>84277</v>
      </c>
      <c r="G9" s="21">
        <f t="shared" si="1"/>
        <v>49.743658756269824</v>
      </c>
      <c r="H9" s="21">
        <f t="shared" si="2"/>
        <v>21217.9</v>
      </c>
    </row>
    <row r="10" spans="1:8" x14ac:dyDescent="0.25">
      <c r="A10" s="7" t="s">
        <v>12</v>
      </c>
      <c r="B10" s="8" t="s">
        <v>5</v>
      </c>
      <c r="C10" s="8" t="s">
        <v>13</v>
      </c>
      <c r="D10" s="9">
        <v>94.1</v>
      </c>
      <c r="E10" s="9">
        <v>11.4</v>
      </c>
      <c r="F10" s="9">
        <v>1.3</v>
      </c>
      <c r="G10" s="21">
        <f t="shared" si="1"/>
        <v>11.403508771929824</v>
      </c>
      <c r="H10" s="21">
        <f t="shared" si="2"/>
        <v>-92.8</v>
      </c>
    </row>
    <row r="11" spans="1:8" ht="26.25" x14ac:dyDescent="0.25">
      <c r="A11" s="7" t="s">
        <v>14</v>
      </c>
      <c r="B11" s="8" t="s">
        <v>5</v>
      </c>
      <c r="C11" s="8" t="s">
        <v>15</v>
      </c>
      <c r="D11" s="9">
        <v>18148.3</v>
      </c>
      <c r="E11" s="9">
        <v>37999.5</v>
      </c>
      <c r="F11" s="9">
        <v>25022.2</v>
      </c>
      <c r="G11" s="21">
        <f t="shared" si="1"/>
        <v>65.848761167910112</v>
      </c>
      <c r="H11" s="21">
        <f t="shared" si="2"/>
        <v>6873.9000000000015</v>
      </c>
    </row>
    <row r="12" spans="1:8" x14ac:dyDescent="0.25">
      <c r="A12" s="7" t="s">
        <v>16</v>
      </c>
      <c r="B12" s="8" t="s">
        <v>5</v>
      </c>
      <c r="C12" s="8" t="s">
        <v>17</v>
      </c>
      <c r="D12" s="9"/>
      <c r="E12" s="9">
        <v>400</v>
      </c>
      <c r="F12" s="9"/>
      <c r="G12" s="21">
        <f t="shared" si="1"/>
        <v>0</v>
      </c>
      <c r="H12" s="21">
        <f t="shared" si="2"/>
        <v>0</v>
      </c>
    </row>
    <row r="13" spans="1:8" x14ac:dyDescent="0.25">
      <c r="A13" s="7" t="s">
        <v>18</v>
      </c>
      <c r="B13" s="8" t="s">
        <v>5</v>
      </c>
      <c r="C13" s="8" t="s">
        <v>19</v>
      </c>
      <c r="D13" s="9">
        <v>4810.1000000000004</v>
      </c>
      <c r="E13" s="9">
        <v>13450.2</v>
      </c>
      <c r="F13" s="9">
        <v>3815</v>
      </c>
      <c r="G13" s="21">
        <f t="shared" si="1"/>
        <v>28.363890499769518</v>
      </c>
      <c r="H13" s="21">
        <f t="shared" si="2"/>
        <v>-995.10000000000036</v>
      </c>
    </row>
    <row r="14" spans="1:8" x14ac:dyDescent="0.25">
      <c r="A14" s="10" t="s">
        <v>20</v>
      </c>
      <c r="B14" s="6" t="s">
        <v>7</v>
      </c>
      <c r="C14" s="6" t="s">
        <v>21</v>
      </c>
      <c r="D14" s="5">
        <f>D15</f>
        <v>0</v>
      </c>
      <c r="E14" s="5">
        <f t="shared" ref="E14:F14" si="3">E15</f>
        <v>430</v>
      </c>
      <c r="F14" s="5">
        <f t="shared" si="3"/>
        <v>310.2</v>
      </c>
      <c r="G14" s="18">
        <f t="shared" si="1"/>
        <v>72.139534883720927</v>
      </c>
      <c r="H14" s="18">
        <f t="shared" si="2"/>
        <v>310.2</v>
      </c>
    </row>
    <row r="15" spans="1:8" x14ac:dyDescent="0.25">
      <c r="A15" s="10" t="s">
        <v>22</v>
      </c>
      <c r="B15" s="8" t="s">
        <v>7</v>
      </c>
      <c r="C15" s="8" t="s">
        <v>11</v>
      </c>
      <c r="D15" s="9"/>
      <c r="E15" s="9">
        <v>430</v>
      </c>
      <c r="F15" s="9">
        <v>310.2</v>
      </c>
      <c r="G15" s="21">
        <f t="shared" si="1"/>
        <v>72.139534883720927</v>
      </c>
      <c r="H15" s="21">
        <f t="shared" si="2"/>
        <v>310.2</v>
      </c>
    </row>
    <row r="16" spans="1:8" ht="26.25" x14ac:dyDescent="0.25">
      <c r="A16" s="3" t="s">
        <v>23</v>
      </c>
      <c r="B16" s="6" t="s">
        <v>9</v>
      </c>
      <c r="C16" s="6"/>
      <c r="D16" s="5">
        <f>D17</f>
        <v>5993.5</v>
      </c>
      <c r="E16" s="5">
        <f t="shared" ref="E16:F16" si="4">E17</f>
        <v>37785.599999999999</v>
      </c>
      <c r="F16" s="5">
        <f t="shared" si="4"/>
        <v>33207</v>
      </c>
      <c r="G16" s="18">
        <f t="shared" si="1"/>
        <v>87.882685467479689</v>
      </c>
      <c r="H16" s="18">
        <f t="shared" si="2"/>
        <v>27213.5</v>
      </c>
    </row>
    <row r="17" spans="1:8" ht="25.5" x14ac:dyDescent="0.25">
      <c r="A17" s="11" t="s">
        <v>24</v>
      </c>
      <c r="B17" s="8" t="s">
        <v>9</v>
      </c>
      <c r="C17" s="8" t="s">
        <v>25</v>
      </c>
      <c r="D17" s="9">
        <v>5993.5</v>
      </c>
      <c r="E17" s="9">
        <v>37785.599999999999</v>
      </c>
      <c r="F17" s="9">
        <v>33207</v>
      </c>
      <c r="G17" s="21">
        <f t="shared" si="1"/>
        <v>87.882685467479689</v>
      </c>
      <c r="H17" s="21">
        <f t="shared" si="2"/>
        <v>27213.5</v>
      </c>
    </row>
    <row r="18" spans="1:8" x14ac:dyDescent="0.25">
      <c r="A18" s="3" t="s">
        <v>26</v>
      </c>
      <c r="B18" s="6" t="s">
        <v>11</v>
      </c>
      <c r="C18" s="6"/>
      <c r="D18" s="5">
        <f>D19+D20+D22+D21</f>
        <v>35818.399999999994</v>
      </c>
      <c r="E18" s="5">
        <f t="shared" ref="E18:F18" si="5">E19+E20+E22+E21</f>
        <v>60183.199999999997</v>
      </c>
      <c r="F18" s="5">
        <f t="shared" si="5"/>
        <v>31621.1</v>
      </c>
      <c r="G18" s="18">
        <f t="shared" si="1"/>
        <v>52.541406904252355</v>
      </c>
      <c r="H18" s="18">
        <f t="shared" si="2"/>
        <v>-4197.2999999999956</v>
      </c>
    </row>
    <row r="19" spans="1:8" x14ac:dyDescent="0.25">
      <c r="A19" s="7" t="s">
        <v>27</v>
      </c>
      <c r="B19" s="8" t="s">
        <v>11</v>
      </c>
      <c r="C19" s="8" t="s">
        <v>13</v>
      </c>
      <c r="D19" s="9"/>
      <c r="E19" s="9">
        <v>710</v>
      </c>
      <c r="F19" s="9"/>
      <c r="G19" s="21">
        <f t="shared" si="1"/>
        <v>0</v>
      </c>
      <c r="H19" s="21">
        <f t="shared" si="2"/>
        <v>0</v>
      </c>
    </row>
    <row r="20" spans="1:8" x14ac:dyDescent="0.25">
      <c r="A20" s="7" t="s">
        <v>28</v>
      </c>
      <c r="B20" s="8" t="s">
        <v>11</v>
      </c>
      <c r="C20" s="8" t="s">
        <v>29</v>
      </c>
      <c r="D20" s="9">
        <v>20933</v>
      </c>
      <c r="E20" s="9">
        <v>30188</v>
      </c>
      <c r="F20" s="9">
        <v>15367</v>
      </c>
      <c r="G20" s="21">
        <f t="shared" si="1"/>
        <v>50.904332847489066</v>
      </c>
      <c r="H20" s="21">
        <f t="shared" si="2"/>
        <v>-5566</v>
      </c>
    </row>
    <row r="21" spans="1:8" x14ac:dyDescent="0.25">
      <c r="A21" s="7" t="s">
        <v>30</v>
      </c>
      <c r="B21" s="8" t="s">
        <v>11</v>
      </c>
      <c r="C21" s="8" t="s">
        <v>31</v>
      </c>
      <c r="D21" s="9">
        <v>13766.3</v>
      </c>
      <c r="E21" s="9">
        <v>26065.200000000001</v>
      </c>
      <c r="F21" s="9">
        <v>14933.6</v>
      </c>
      <c r="G21" s="21">
        <f t="shared" si="1"/>
        <v>57.293249236529931</v>
      </c>
      <c r="H21" s="21">
        <f t="shared" si="2"/>
        <v>1167.3000000000011</v>
      </c>
    </row>
    <row r="22" spans="1:8" x14ac:dyDescent="0.25">
      <c r="A22" s="3" t="s">
        <v>32</v>
      </c>
      <c r="B22" s="8" t="s">
        <v>11</v>
      </c>
      <c r="C22" s="8" t="s">
        <v>33</v>
      </c>
      <c r="D22" s="9">
        <v>1119.0999999999999</v>
      </c>
      <c r="E22" s="9">
        <v>3220</v>
      </c>
      <c r="F22" s="9">
        <v>1320.5</v>
      </c>
      <c r="G22" s="21">
        <f t="shared" si="1"/>
        <v>41.009316770186338</v>
      </c>
      <c r="H22" s="21">
        <f t="shared" si="2"/>
        <v>201.40000000000009</v>
      </c>
    </row>
    <row r="23" spans="1:8" x14ac:dyDescent="0.25">
      <c r="A23" s="12" t="s">
        <v>34</v>
      </c>
      <c r="B23" s="6" t="s">
        <v>13</v>
      </c>
      <c r="C23" s="6" t="s">
        <v>21</v>
      </c>
      <c r="D23" s="5">
        <f>D25+D24</f>
        <v>0</v>
      </c>
      <c r="E23" s="5">
        <f t="shared" ref="E23:F23" si="6">E25+E24</f>
        <v>2257</v>
      </c>
      <c r="F23" s="5">
        <f t="shared" si="6"/>
        <v>2227.1</v>
      </c>
      <c r="G23" s="18">
        <f t="shared" si="1"/>
        <v>98.675232609658835</v>
      </c>
      <c r="H23" s="18">
        <f t="shared" si="2"/>
        <v>2227.1</v>
      </c>
    </row>
    <row r="24" spans="1:8" x14ac:dyDescent="0.25">
      <c r="A24" s="13" t="s">
        <v>35</v>
      </c>
      <c r="B24" s="8" t="s">
        <v>13</v>
      </c>
      <c r="C24" s="8" t="s">
        <v>5</v>
      </c>
      <c r="D24" s="9"/>
      <c r="E24" s="9">
        <v>2177</v>
      </c>
      <c r="F24" s="9">
        <v>2160.6</v>
      </c>
      <c r="G24" s="21">
        <f t="shared" si="1"/>
        <v>99.246669728984841</v>
      </c>
      <c r="H24" s="21">
        <f t="shared" si="2"/>
        <v>2160.6</v>
      </c>
    </row>
    <row r="25" spans="1:8" x14ac:dyDescent="0.25">
      <c r="A25" s="13" t="s">
        <v>36</v>
      </c>
      <c r="B25" s="8" t="s">
        <v>13</v>
      </c>
      <c r="C25" s="8" t="s">
        <v>7</v>
      </c>
      <c r="D25" s="9"/>
      <c r="E25" s="9">
        <v>80</v>
      </c>
      <c r="F25" s="9">
        <v>66.5</v>
      </c>
      <c r="G25" s="21">
        <f t="shared" si="1"/>
        <v>83.125</v>
      </c>
      <c r="H25" s="21">
        <f t="shared" si="2"/>
        <v>66.5</v>
      </c>
    </row>
    <row r="26" spans="1:8" x14ac:dyDescent="0.25">
      <c r="A26" s="3" t="s">
        <v>37</v>
      </c>
      <c r="B26" s="6" t="s">
        <v>15</v>
      </c>
      <c r="C26" s="6"/>
      <c r="D26" s="5">
        <f>D27</f>
        <v>1747.3</v>
      </c>
      <c r="E26" s="5">
        <f t="shared" ref="E26:F26" si="7">E27</f>
        <v>11276.1</v>
      </c>
      <c r="F26" s="5">
        <f t="shared" si="7"/>
        <v>2015.4</v>
      </c>
      <c r="G26" s="18">
        <f t="shared" si="1"/>
        <v>17.873200840716205</v>
      </c>
      <c r="H26" s="18">
        <f t="shared" si="2"/>
        <v>268.10000000000014</v>
      </c>
    </row>
    <row r="27" spans="1:8" x14ac:dyDescent="0.25">
      <c r="A27" s="14" t="s">
        <v>38</v>
      </c>
      <c r="B27" s="8" t="s">
        <v>15</v>
      </c>
      <c r="C27" s="8" t="s">
        <v>13</v>
      </c>
      <c r="D27" s="9">
        <v>1747.3</v>
      </c>
      <c r="E27" s="9">
        <v>11276.1</v>
      </c>
      <c r="F27" s="9">
        <v>2015.4</v>
      </c>
      <c r="G27" s="21">
        <f t="shared" si="1"/>
        <v>17.873200840716205</v>
      </c>
      <c r="H27" s="21">
        <f t="shared" si="2"/>
        <v>268.10000000000014</v>
      </c>
    </row>
    <row r="28" spans="1:8" x14ac:dyDescent="0.25">
      <c r="A28" s="3" t="s">
        <v>39</v>
      </c>
      <c r="B28" s="6" t="s">
        <v>40</v>
      </c>
      <c r="C28" s="6"/>
      <c r="D28" s="5">
        <f>D29+D30+D31+D32+D33+D34</f>
        <v>707602.1</v>
      </c>
      <c r="E28" s="5">
        <f t="shared" ref="E28:F28" si="8">E29+E30+E31+E32+E33+E34</f>
        <v>1255589.9000000001</v>
      </c>
      <c r="F28" s="5">
        <f t="shared" si="8"/>
        <v>790054.5</v>
      </c>
      <c r="G28" s="18">
        <f t="shared" si="1"/>
        <v>62.922973496362147</v>
      </c>
      <c r="H28" s="18">
        <f t="shared" si="2"/>
        <v>82452.400000000023</v>
      </c>
    </row>
    <row r="29" spans="1:8" x14ac:dyDescent="0.25">
      <c r="A29" s="7" t="s">
        <v>41</v>
      </c>
      <c r="B29" s="8" t="s">
        <v>40</v>
      </c>
      <c r="C29" s="8" t="s">
        <v>5</v>
      </c>
      <c r="D29" s="9">
        <v>203798.39999999999</v>
      </c>
      <c r="E29" s="9">
        <v>275368</v>
      </c>
      <c r="F29" s="9">
        <v>187460.9</v>
      </c>
      <c r="G29" s="21">
        <f t="shared" si="1"/>
        <v>68.076501263763404</v>
      </c>
      <c r="H29" s="21">
        <f t="shared" si="2"/>
        <v>-16337.5</v>
      </c>
    </row>
    <row r="30" spans="1:8" x14ac:dyDescent="0.25">
      <c r="A30" s="7" t="s">
        <v>42</v>
      </c>
      <c r="B30" s="8" t="s">
        <v>40</v>
      </c>
      <c r="C30" s="8" t="s">
        <v>7</v>
      </c>
      <c r="D30" s="9">
        <v>388694.7</v>
      </c>
      <c r="E30" s="9">
        <v>731577.3</v>
      </c>
      <c r="F30" s="9">
        <v>443033.59999999998</v>
      </c>
      <c r="G30" s="21">
        <f t="shared" si="1"/>
        <v>60.558686006249772</v>
      </c>
      <c r="H30" s="21">
        <f t="shared" si="2"/>
        <v>54338.899999999965</v>
      </c>
    </row>
    <row r="31" spans="1:8" x14ac:dyDescent="0.25">
      <c r="A31" s="7" t="s">
        <v>43</v>
      </c>
      <c r="B31" s="8" t="s">
        <v>40</v>
      </c>
      <c r="C31" s="8" t="s">
        <v>9</v>
      </c>
      <c r="D31" s="9">
        <v>73867.399999999994</v>
      </c>
      <c r="E31" s="9">
        <v>155072.29999999999</v>
      </c>
      <c r="F31" s="9">
        <v>99266.3</v>
      </c>
      <c r="G31" s="21">
        <f t="shared" si="1"/>
        <v>64.012915265975948</v>
      </c>
      <c r="H31" s="21">
        <f t="shared" si="2"/>
        <v>25398.900000000009</v>
      </c>
    </row>
    <row r="32" spans="1:8" ht="26.25" x14ac:dyDescent="0.25">
      <c r="A32" s="7" t="s">
        <v>44</v>
      </c>
      <c r="B32" s="8" t="s">
        <v>40</v>
      </c>
      <c r="C32" s="8" t="s">
        <v>13</v>
      </c>
      <c r="D32" s="9">
        <v>231.9</v>
      </c>
      <c r="E32" s="9">
        <v>625.29999999999995</v>
      </c>
      <c r="F32" s="9">
        <v>336.9</v>
      </c>
      <c r="G32" s="21">
        <f t="shared" si="1"/>
        <v>53.87813849352311</v>
      </c>
      <c r="H32" s="21">
        <f t="shared" si="2"/>
        <v>104.99999999999997</v>
      </c>
    </row>
    <row r="33" spans="1:8" x14ac:dyDescent="0.25">
      <c r="A33" s="7" t="s">
        <v>45</v>
      </c>
      <c r="B33" s="8" t="s">
        <v>40</v>
      </c>
      <c r="C33" s="8" t="s">
        <v>40</v>
      </c>
      <c r="D33" s="9">
        <v>13762.6</v>
      </c>
      <c r="E33" s="9">
        <v>16329.6</v>
      </c>
      <c r="F33" s="9">
        <v>10375.700000000001</v>
      </c>
      <c r="G33" s="21">
        <f t="shared" si="1"/>
        <v>63.539217127180095</v>
      </c>
      <c r="H33" s="21">
        <f t="shared" si="2"/>
        <v>-3386.8999999999996</v>
      </c>
    </row>
    <row r="34" spans="1:8" x14ac:dyDescent="0.25">
      <c r="A34" s="7" t="s">
        <v>46</v>
      </c>
      <c r="B34" s="8" t="s">
        <v>40</v>
      </c>
      <c r="C34" s="8" t="s">
        <v>31</v>
      </c>
      <c r="D34" s="9">
        <v>27247.1</v>
      </c>
      <c r="E34" s="9">
        <v>76617.399999999994</v>
      </c>
      <c r="F34" s="9">
        <v>49581.1</v>
      </c>
      <c r="G34" s="21">
        <f t="shared" si="1"/>
        <v>64.712584869755446</v>
      </c>
      <c r="H34" s="21">
        <f t="shared" si="2"/>
        <v>22334</v>
      </c>
    </row>
    <row r="35" spans="1:8" x14ac:dyDescent="0.25">
      <c r="A35" s="15" t="s">
        <v>47</v>
      </c>
      <c r="B35" s="6" t="s">
        <v>29</v>
      </c>
      <c r="C35" s="6"/>
      <c r="D35" s="5">
        <f>D36+D37</f>
        <v>43268.5</v>
      </c>
      <c r="E35" s="5">
        <f t="shared" ref="E35:F35" si="9">E36+E37</f>
        <v>103437.5</v>
      </c>
      <c r="F35" s="5">
        <f t="shared" si="9"/>
        <v>64909.7</v>
      </c>
      <c r="G35" s="18">
        <f t="shared" si="1"/>
        <v>62.752580060422957</v>
      </c>
      <c r="H35" s="18">
        <f t="shared" si="2"/>
        <v>21641.199999999997</v>
      </c>
    </row>
    <row r="36" spans="1:8" x14ac:dyDescent="0.25">
      <c r="A36" s="7" t="s">
        <v>48</v>
      </c>
      <c r="B36" s="8" t="s">
        <v>29</v>
      </c>
      <c r="C36" s="8" t="s">
        <v>5</v>
      </c>
      <c r="D36" s="9">
        <v>30649.9</v>
      </c>
      <c r="E36" s="9">
        <v>79856.899999999994</v>
      </c>
      <c r="F36" s="9">
        <v>48994.6</v>
      </c>
      <c r="G36" s="21">
        <f t="shared" si="1"/>
        <v>61.352995170110539</v>
      </c>
      <c r="H36" s="21">
        <f t="shared" si="2"/>
        <v>18344.699999999997</v>
      </c>
    </row>
    <row r="37" spans="1:8" x14ac:dyDescent="0.25">
      <c r="A37" s="7" t="s">
        <v>49</v>
      </c>
      <c r="B37" s="8" t="s">
        <v>29</v>
      </c>
      <c r="C37" s="8" t="s">
        <v>11</v>
      </c>
      <c r="D37" s="9">
        <v>12618.6</v>
      </c>
      <c r="E37" s="9">
        <v>23580.6</v>
      </c>
      <c r="F37" s="9">
        <v>15915.1</v>
      </c>
      <c r="G37" s="21">
        <f t="shared" si="1"/>
        <v>67.492345402576703</v>
      </c>
      <c r="H37" s="21">
        <f t="shared" si="2"/>
        <v>3296.5</v>
      </c>
    </row>
    <row r="38" spans="1:8" x14ac:dyDescent="0.25">
      <c r="A38" s="3" t="s">
        <v>50</v>
      </c>
      <c r="B38" s="6" t="s">
        <v>31</v>
      </c>
      <c r="C38" s="6"/>
      <c r="D38" s="5">
        <f>D39</f>
        <v>262.60000000000002</v>
      </c>
      <c r="E38" s="5">
        <f t="shared" ref="E38:F38" si="10">E39</f>
        <v>5827</v>
      </c>
      <c r="F38" s="5">
        <f t="shared" si="10"/>
        <v>2919.4</v>
      </c>
      <c r="G38" s="18">
        <f t="shared" si="1"/>
        <v>50.101252788742066</v>
      </c>
      <c r="H38" s="18">
        <f t="shared" si="2"/>
        <v>2656.8</v>
      </c>
    </row>
    <row r="39" spans="1:8" x14ac:dyDescent="0.25">
      <c r="A39" s="7" t="s">
        <v>51</v>
      </c>
      <c r="B39" s="8" t="s">
        <v>31</v>
      </c>
      <c r="C39" s="8" t="s">
        <v>31</v>
      </c>
      <c r="D39" s="9">
        <v>262.60000000000002</v>
      </c>
      <c r="E39" s="9">
        <v>5827</v>
      </c>
      <c r="F39" s="9">
        <v>2919.4</v>
      </c>
      <c r="G39" s="21">
        <f t="shared" si="1"/>
        <v>50.101252788742066</v>
      </c>
      <c r="H39" s="21">
        <f t="shared" si="2"/>
        <v>2656.8</v>
      </c>
    </row>
    <row r="40" spans="1:8" x14ac:dyDescent="0.25">
      <c r="A40" s="3" t="s">
        <v>52</v>
      </c>
      <c r="B40" s="6" t="s">
        <v>25</v>
      </c>
      <c r="C40" s="6"/>
      <c r="D40" s="5">
        <f>D41+D42+D43+D44</f>
        <v>21620.699999999997</v>
      </c>
      <c r="E40" s="5">
        <f t="shared" ref="E40:F40" si="11">E41+E42+E43+E44</f>
        <v>25385.599999999999</v>
      </c>
      <c r="F40" s="5">
        <f t="shared" si="11"/>
        <v>16289.3</v>
      </c>
      <c r="G40" s="18">
        <f t="shared" si="1"/>
        <v>64.167480776503211</v>
      </c>
      <c r="H40" s="18">
        <f t="shared" si="2"/>
        <v>-5331.3999999999978</v>
      </c>
    </row>
    <row r="41" spans="1:8" x14ac:dyDescent="0.25">
      <c r="A41" s="7" t="s">
        <v>53</v>
      </c>
      <c r="B41" s="8" t="s">
        <v>25</v>
      </c>
      <c r="C41" s="8" t="s">
        <v>5</v>
      </c>
      <c r="D41" s="9">
        <v>5564.4</v>
      </c>
      <c r="E41" s="9">
        <v>7985.1</v>
      </c>
      <c r="F41" s="9">
        <v>6059.4</v>
      </c>
      <c r="G41" s="21">
        <f t="shared" si="1"/>
        <v>75.883833640154791</v>
      </c>
      <c r="H41" s="21">
        <f t="shared" si="2"/>
        <v>495</v>
      </c>
    </row>
    <row r="42" spans="1:8" x14ac:dyDescent="0.25">
      <c r="A42" s="7" t="s">
        <v>54</v>
      </c>
      <c r="B42" s="8">
        <v>10</v>
      </c>
      <c r="C42" s="8" t="s">
        <v>9</v>
      </c>
      <c r="D42" s="9">
        <v>11711.4</v>
      </c>
      <c r="E42" s="9">
        <v>8850.5</v>
      </c>
      <c r="F42" s="9">
        <v>4060.3</v>
      </c>
      <c r="G42" s="21">
        <f t="shared" si="1"/>
        <v>45.876504152307781</v>
      </c>
      <c r="H42" s="21">
        <f t="shared" si="2"/>
        <v>-7651.0999999999995</v>
      </c>
    </row>
    <row r="43" spans="1:8" x14ac:dyDescent="0.25">
      <c r="A43" s="7" t="s">
        <v>55</v>
      </c>
      <c r="B43" s="8">
        <v>10</v>
      </c>
      <c r="C43" s="8" t="s">
        <v>11</v>
      </c>
      <c r="D43" s="9">
        <v>2733.3</v>
      </c>
      <c r="E43" s="9">
        <v>7003.2</v>
      </c>
      <c r="F43" s="9">
        <v>5193.8</v>
      </c>
      <c r="G43" s="21">
        <f t="shared" si="1"/>
        <v>74.163239661868857</v>
      </c>
      <c r="H43" s="21">
        <f t="shared" si="2"/>
        <v>2460.5</v>
      </c>
    </row>
    <row r="44" spans="1:8" x14ac:dyDescent="0.25">
      <c r="A44" s="7" t="s">
        <v>56</v>
      </c>
      <c r="B44" s="8">
        <v>10</v>
      </c>
      <c r="C44" s="8" t="s">
        <v>15</v>
      </c>
      <c r="D44" s="9">
        <v>1611.6</v>
      </c>
      <c r="E44" s="9">
        <v>1546.8</v>
      </c>
      <c r="F44" s="9">
        <v>975.8</v>
      </c>
      <c r="G44" s="21">
        <f t="shared" si="1"/>
        <v>63.085078872510991</v>
      </c>
      <c r="H44" s="21">
        <f t="shared" si="2"/>
        <v>-635.79999999999995</v>
      </c>
    </row>
    <row r="45" spans="1:8" x14ac:dyDescent="0.25">
      <c r="A45" s="3" t="s">
        <v>57</v>
      </c>
      <c r="B45" s="6" t="s">
        <v>17</v>
      </c>
      <c r="C45" s="6"/>
      <c r="D45" s="5">
        <f>D46+D47</f>
        <v>715.7</v>
      </c>
      <c r="E45" s="5">
        <f t="shared" ref="E45:F45" si="12">E46+E47</f>
        <v>57153.8</v>
      </c>
      <c r="F45" s="5">
        <f t="shared" si="12"/>
        <v>38072.800000000003</v>
      </c>
      <c r="G45" s="18">
        <f t="shared" si="1"/>
        <v>66.614643295808847</v>
      </c>
      <c r="H45" s="18">
        <f t="shared" si="2"/>
        <v>37357.100000000006</v>
      </c>
    </row>
    <row r="46" spans="1:8" x14ac:dyDescent="0.25">
      <c r="A46" s="7" t="s">
        <v>58</v>
      </c>
      <c r="B46" s="8" t="s">
        <v>17</v>
      </c>
      <c r="C46" s="8" t="s">
        <v>5</v>
      </c>
      <c r="D46" s="9">
        <v>715</v>
      </c>
      <c r="E46" s="9">
        <v>1508.8</v>
      </c>
      <c r="F46" s="9">
        <v>796.4</v>
      </c>
      <c r="G46" s="21">
        <f t="shared" si="1"/>
        <v>52.783669141039233</v>
      </c>
      <c r="H46" s="21">
        <f t="shared" si="2"/>
        <v>81.399999999999977</v>
      </c>
    </row>
    <row r="47" spans="1:8" x14ac:dyDescent="0.25">
      <c r="A47" s="7" t="s">
        <v>59</v>
      </c>
      <c r="B47" s="8" t="s">
        <v>17</v>
      </c>
      <c r="C47" s="8" t="s">
        <v>7</v>
      </c>
      <c r="D47" s="9">
        <v>0.7</v>
      </c>
      <c r="E47" s="9">
        <v>55645</v>
      </c>
      <c r="F47" s="9">
        <v>37276.400000000001</v>
      </c>
      <c r="G47" s="21">
        <f t="shared" si="1"/>
        <v>66.989666636714901</v>
      </c>
      <c r="H47" s="21">
        <f t="shared" si="2"/>
        <v>37275.700000000004</v>
      </c>
    </row>
    <row r="48" spans="1:8" x14ac:dyDescent="0.25">
      <c r="A48" s="3" t="s">
        <v>60</v>
      </c>
      <c r="B48" s="6" t="s">
        <v>33</v>
      </c>
      <c r="C48" s="6"/>
      <c r="D48" s="5">
        <f>D49</f>
        <v>8158.4</v>
      </c>
      <c r="E48" s="5">
        <f t="shared" ref="E48:F48" si="13">E49</f>
        <v>8201.5</v>
      </c>
      <c r="F48" s="5">
        <f t="shared" si="13"/>
        <v>6903.4</v>
      </c>
      <c r="G48" s="18">
        <f t="shared" si="1"/>
        <v>84.172407486435404</v>
      </c>
      <c r="H48" s="18">
        <f t="shared" si="2"/>
        <v>-1255</v>
      </c>
    </row>
    <row r="49" spans="1:8" x14ac:dyDescent="0.25">
      <c r="A49" s="7" t="s">
        <v>61</v>
      </c>
      <c r="B49" s="8" t="s">
        <v>33</v>
      </c>
      <c r="C49" s="8" t="s">
        <v>7</v>
      </c>
      <c r="D49" s="9">
        <v>8158.4</v>
      </c>
      <c r="E49" s="9">
        <v>8201.5</v>
      </c>
      <c r="F49" s="9">
        <v>6903.4</v>
      </c>
      <c r="G49" s="21">
        <f t="shared" si="1"/>
        <v>84.172407486435404</v>
      </c>
      <c r="H49" s="21">
        <f t="shared" si="2"/>
        <v>-1255</v>
      </c>
    </row>
    <row r="50" spans="1:8" ht="26.25" x14ac:dyDescent="0.25">
      <c r="A50" s="3" t="s">
        <v>62</v>
      </c>
      <c r="B50" s="6" t="s">
        <v>19</v>
      </c>
      <c r="C50" s="6"/>
      <c r="D50" s="5">
        <f>D51</f>
        <v>50.1</v>
      </c>
      <c r="E50" s="5">
        <f t="shared" ref="E50:F50" si="14">E51</f>
        <v>157</v>
      </c>
      <c r="F50" s="5">
        <f t="shared" si="14"/>
        <v>0</v>
      </c>
      <c r="G50" s="18">
        <f t="shared" si="1"/>
        <v>0</v>
      </c>
      <c r="H50" s="18">
        <f t="shared" si="2"/>
        <v>-50.1</v>
      </c>
    </row>
    <row r="51" spans="1:8" ht="26.25" x14ac:dyDescent="0.25">
      <c r="A51" s="7" t="s">
        <v>63</v>
      </c>
      <c r="B51" s="8" t="s">
        <v>19</v>
      </c>
      <c r="C51" s="8" t="s">
        <v>5</v>
      </c>
      <c r="D51" s="16">
        <v>50.1</v>
      </c>
      <c r="E51" s="16">
        <v>157</v>
      </c>
      <c r="F51" s="16"/>
      <c r="G51" s="21">
        <f t="shared" si="1"/>
        <v>0</v>
      </c>
      <c r="H51" s="21">
        <f t="shared" si="2"/>
        <v>-50.1</v>
      </c>
    </row>
    <row r="52" spans="1:8" ht="39" x14ac:dyDescent="0.25">
      <c r="A52" s="3" t="s">
        <v>64</v>
      </c>
      <c r="B52" s="6" t="s">
        <v>65</v>
      </c>
      <c r="C52" s="6"/>
      <c r="D52" s="5">
        <f>D53+D55+D54</f>
        <v>87252.6</v>
      </c>
      <c r="E52" s="5">
        <f t="shared" ref="E52:F52" si="15">E53+E55+E54</f>
        <v>126369.2</v>
      </c>
      <c r="F52" s="5">
        <f t="shared" si="15"/>
        <v>91077.200000000012</v>
      </c>
      <c r="G52" s="18">
        <f t="shared" si="1"/>
        <v>72.07230875877984</v>
      </c>
      <c r="H52" s="18">
        <f t="shared" si="2"/>
        <v>3824.6000000000058</v>
      </c>
    </row>
    <row r="53" spans="1:8" ht="26.25" x14ac:dyDescent="0.25">
      <c r="A53" s="7" t="s">
        <v>66</v>
      </c>
      <c r="B53" s="8" t="s">
        <v>65</v>
      </c>
      <c r="C53" s="8" t="s">
        <v>5</v>
      </c>
      <c r="D53" s="9">
        <v>75628.600000000006</v>
      </c>
      <c r="E53" s="9">
        <v>101003.4</v>
      </c>
      <c r="F53" s="9">
        <v>77571.100000000006</v>
      </c>
      <c r="G53" s="21">
        <f t="shared" si="1"/>
        <v>76.800483944104855</v>
      </c>
      <c r="H53" s="21">
        <f t="shared" si="2"/>
        <v>1942.5</v>
      </c>
    </row>
    <row r="54" spans="1:8" x14ac:dyDescent="0.25">
      <c r="A54" s="7" t="s">
        <v>71</v>
      </c>
      <c r="B54" s="8" t="s">
        <v>65</v>
      </c>
      <c r="C54" s="8" t="s">
        <v>7</v>
      </c>
      <c r="D54" s="9">
        <v>8430.1</v>
      </c>
      <c r="E54" s="9"/>
      <c r="F54" s="9"/>
      <c r="G54" s="21"/>
      <c r="H54" s="21">
        <f t="shared" si="2"/>
        <v>-8430.1</v>
      </c>
    </row>
    <row r="55" spans="1:8" x14ac:dyDescent="0.25">
      <c r="A55" s="7" t="s">
        <v>67</v>
      </c>
      <c r="B55" s="8" t="s">
        <v>65</v>
      </c>
      <c r="C55" s="8" t="s">
        <v>9</v>
      </c>
      <c r="D55" s="9">
        <v>3193.9</v>
      </c>
      <c r="E55" s="9">
        <v>25365.8</v>
      </c>
      <c r="F55" s="9">
        <v>13506.1</v>
      </c>
      <c r="G55" s="21">
        <f t="shared" si="1"/>
        <v>53.245314557396185</v>
      </c>
      <c r="H55" s="21">
        <f t="shared" si="2"/>
        <v>10312.200000000001</v>
      </c>
    </row>
  </sheetData>
  <mergeCells count="1">
    <mergeCell ref="A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2023-07-13T08:34:23Z</dcterms:created>
  <dcterms:modified xsi:type="dcterms:W3CDTF">2023-10-06T03:31:43Z</dcterms:modified>
</cp:coreProperties>
</file>