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<sst xmlns="http://schemas.openxmlformats.org/spreadsheetml/2006/main" count="303" uniqueCount="190">
  <si>
    <t>№ п/п</t>
  </si>
  <si>
    <t>Наименование мероприятий и инвестпроектов</t>
  </si>
  <si>
    <t>Срок реализации</t>
  </si>
  <si>
    <t>Объем финансирования, млн. руб.:</t>
  </si>
  <si>
    <t>Всего</t>
  </si>
  <si>
    <t>ФБ</t>
  </si>
  <si>
    <t>ОБ</t>
  </si>
  <si>
    <t>МБ</t>
  </si>
  <si>
    <t>внебюджетные средства</t>
  </si>
  <si>
    <t>в том числе:</t>
  </si>
  <si>
    <t>Создаваемые рабочие места, ед.</t>
  </si>
  <si>
    <t>Ответственный исполнитель</t>
  </si>
  <si>
    <t>Мощность (в соответ-ствующих единицах)</t>
  </si>
  <si>
    <t>Экономический эффект (прибыль,млн. руб.)</t>
  </si>
  <si>
    <t>2023-2030</t>
  </si>
  <si>
    <t>Итого:</t>
  </si>
  <si>
    <t>ИТОГО ПО РАЗДЕЛУ "ОБРАЗОВАНИЕ"</t>
  </si>
  <si>
    <t>ИТОГО ПО РАЗДЕЛУ "КУЛЬТУРА"</t>
  </si>
  <si>
    <t>ИТОГО ПО РАЗДЕЛУ "ЗДРАВООХРАНЕНИЕ"</t>
  </si>
  <si>
    <t>ИТОГО ПО РАЗДЕЛУ "МОЛОДЕЖНАЯ ПОЛИТИКА"</t>
  </si>
  <si>
    <t>ИТОГО ПО РАЗДЕЛУ "ФИЗИЧЕСКАЯ КУЛЬТУРА И СПОРТ"</t>
  </si>
  <si>
    <t>ИТОГО ПО РАЗДЕЛУ "СОЦИАЛЬНАЯ ПОДДЕРЖКА ГРАЖДАН"</t>
  </si>
  <si>
    <t>МП Одаренные дети Казачинско-Ленского района  на 2015-2017 годы</t>
  </si>
  <si>
    <t>МП Кадры образовательных организаций муниципального образования Иркутской области «Казачинско-Ленский район» на 2017-2020 годы</t>
  </si>
  <si>
    <t>МП Привлечение медицинских кадров на 2017-2020 годы</t>
  </si>
  <si>
    <t>МП Комплексные меры профилактики социально-негативных явлений пропаганда здорового образа жизни среди населения в Казачинско-Ленском районе на 2017-2020 годы</t>
  </si>
  <si>
    <t>МП Профилактика правонарушений на территории Казачинско-Ленского района на 2016-2020 гг</t>
  </si>
  <si>
    <t>МП Организация временной занятости несовершеннолетних граждан в Казачинско-Ленском районе на 2017-2020 гг.</t>
  </si>
  <si>
    <t>МП Повышение безопасности дорожного движения в Казачинско-Ленском муниципальном районе на 2016-2018 годы</t>
  </si>
  <si>
    <t>МП Доступная среда для  инвалидов Казачинско-Ленского муниципального района на 2016-2020 гг</t>
  </si>
  <si>
    <t>МП Развитие потребительского рынка и бытовых услуг на территории Казачинско-Ленского муниципального района на 2017-2020годы</t>
  </si>
  <si>
    <t>МП Улучшение условий и охраны труда в Казачинско-Ленском муниципальном районе на 2017-2020 годы</t>
  </si>
  <si>
    <t>Наименование МП, ОГП (ФП) и  других механизмов, через которые планируется финансирование мероприятия</t>
  </si>
  <si>
    <t>Создание условий в  образовательных организациях Казачинско-Ленского муниципального района для обеспечения детей и подростков качественным сбалансированным полноценным питанием, направленным на сохранение и укрепление их здоровья и профилактику заболеваний</t>
  </si>
  <si>
    <t>Создание условий для выявления, сопровождения и поддержки интеллектуально, творчески и спортивно одаренных детей, проживающих на территории муниципального района</t>
  </si>
  <si>
    <t>Развитие и поддержка системы образования муниципального района путем обеспечения образовательных организаций высококвалифицированными, творческими, социально активными кадрами (педагогическим корпусом нового качества) способными решать задачи реализации государственной политики в области образования</t>
  </si>
  <si>
    <t>Создание условий для обеспечения доступности качественного образования  и  инновационных механизмов развития системы образования муниципального района</t>
  </si>
  <si>
    <t>Создание условий для организации отдыха, оздоровления и занятости детей и подростков в каникулярное время</t>
  </si>
  <si>
    <t>Снижение уровня наркотизации и связанных с ней социально-негативных явлений среди молодёжи в Казачинско-Ленском муниципальном районе</t>
  </si>
  <si>
    <t>Обеспечение безопасности граждан на территории Казачинско-Ленского района</t>
  </si>
  <si>
    <t>Обеспечение дополнительной социальной поддержки несовершеннолетних граждан в возрасте 14-18 лет в  период летних каникул и свободное от учебы время</t>
  </si>
  <si>
    <t>Повышение уровня безопасности дорожного движения</t>
  </si>
  <si>
    <t>Формирование условий для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населения, преодоление социальной разобщенности в обществе</t>
  </si>
  <si>
    <t>Повышение качества жизни отдельных категорий граждан, в том числе находящихся в трудной жизненной  ситуации, путем оказания им адресной  социальной поддержки и адресной материальной (социальной) помощи</t>
  </si>
  <si>
    <t>Развитие эффективного, устойчивого сельскохозяйственного производства</t>
  </si>
  <si>
    <t>Обеспечение соответствующих условий пребывания для обучающихся, воспитанников, работников образовательных организаций в объектах образования</t>
  </si>
  <si>
    <t xml:space="preserve">Создание условий для устойчивого и динамичного развития физической культуры и спорта на территории муниципального образования </t>
  </si>
  <si>
    <t>ИТОГО ПО РАЗДЕЛУ "БЕЗОПАСНОСТЬ ЖИЗНЕДЕЯТЕЛЬНОСТИ НАСЕЛЕНИЯ"</t>
  </si>
  <si>
    <t xml:space="preserve">Обеспечение      медицинскими      кадрами лечебно -профилактического учреждения ОГБУЗ «Казачинско-Ленская ЦРБ"
</t>
  </si>
  <si>
    <t>Обеспечение благоприятных условий для развития малого предпринимательства  на основе повышения качества и эффективности мер  поддержки на муниципальном уровне</t>
  </si>
  <si>
    <t>Развитие потребительского рынка на территории района, повышение качества и доступности услуг торговли и бытового обслуживания на территории муниципального района</t>
  </si>
  <si>
    <t>Улучшение условий и охраны труда в Казачинско-Ленском муниципальном районе</t>
  </si>
  <si>
    <t>ИТОГО ПО РАЗДЕЛУ "РАЗВИТИЕ СФЕРЫ ПРОИЗВОДСТВА И УСЛУГ"</t>
  </si>
  <si>
    <t>ИТОГО ПО РАЗДЕЛУ "СТРОИТЕЛЬСТВО, КАПИТАЛЬНЫЙ РЕМОНТ"</t>
  </si>
  <si>
    <t>Комплексное обустройство поселений Казачинско-Ленского района объектами образовательной, социальной и культурно-досуговой сферы</t>
  </si>
  <si>
    <t>Повышение эффективности использования энергетических ресурсов за счет реализации мероприятий по энергосбережению и повышению энергетической эффективности на территории Казачинско-Ленского района</t>
  </si>
  <si>
    <t xml:space="preserve">Сохранение, развитие и модернизация сети учреждений культуры                                                                   </t>
  </si>
  <si>
    <t>МП Социальная поддержка граждан Казачинско-Ленского муниципального района на 2017-2020 годы                                                       Соглашения о социально-экономическом сотрудничестве</t>
  </si>
  <si>
    <t>МП Развитие физической культуры и спорта в Казачинско-Ленском районе на 2017-2020 годы                                          Соглашения о социально-экономическом сотрудничестве              Проект "Народные Инициативы"</t>
  </si>
  <si>
    <t>МП Устойчивое развитие сельских территорий в Казачинско-Ленском муниципальном районе на 2016-2020 годы                   ГП  Иркутской области "Развитие сельского хозяйства и регулирование рынков сельскохозяйственной продукции, сырья и продовольствия" на 2014 - 2020 годы" 
Соглашения о социально-экономическом сотрудничестве</t>
  </si>
  <si>
    <t xml:space="preserve">МП Развитие сельского хозяйства и регулирование рынков сельскохозяйственной продукции сырья и продовольствия Казачинско-Ленского муниципального района на 2017-2020 годы                            ГП  Иркутской области "Развитие сельского хозяйства и регулирование рынков сельскохозяйственной продукции, сырья и продовольствия" на 2014 - 2020 годы" </t>
  </si>
  <si>
    <t xml:space="preserve">МП Поддержка и развитие малого и среднего предпринимательства в Казачинско-Ленском районе на 2016-2020 годы             ГП Иркутской области "Экономическое развитие и инновационная экономика" на 2015 - 2020 годы
</t>
  </si>
  <si>
    <t>Модернизация, капитальный,  текущий ремонт объектов коммунального хозяйства</t>
  </si>
  <si>
    <t>ПЛАН МЕРОПРИЯТИЙ</t>
  </si>
  <si>
    <t>Подпрограмма  «Переселение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процентов) на территории Иркутской области, на 2014-2020 годы»</t>
  </si>
  <si>
    <t>МП Молодежная политика в Казачинско-Ленском районе на 2017-2020 годы</t>
  </si>
  <si>
    <t>Участие молодежи в системе общественных  отношений и реализации своего экономического, интеллектуального и духовного потенциала</t>
  </si>
  <si>
    <t>1.1.</t>
  </si>
  <si>
    <t>1.2.</t>
  </si>
  <si>
    <t>1.3.</t>
  </si>
  <si>
    <t>1.4.</t>
  </si>
  <si>
    <t>1.5.</t>
  </si>
  <si>
    <t>Создание благоприятных условий для организации досуга и обеспечение жителей услугами организации культуры</t>
  </si>
  <si>
    <t>МП Профилактика социально значимых заболеваний на 2017-2020 годы</t>
  </si>
  <si>
    <t>Стабилизация эпидемиологической ситуации по социально-значимым заболеваниям</t>
  </si>
  <si>
    <t>Организация мер, направленных на улучшение санитарно-экологического состояния территории</t>
  </si>
  <si>
    <t>МП Защита окружающей среды в Казачинско-Ленском районе на 2016-2019 гг</t>
  </si>
  <si>
    <t>ИТОГО ПО РАЗДЕЛУ "ЭФФЕКТИВНАЯ ДЕЯТЕЛЬНОСТЬ АДМИНИСТРАЦИИ РАЙОНА"</t>
  </si>
  <si>
    <t>МП Повышение эффективности деятельности администрации Казачинско-Ленского муниципального района на 2017-2020 годы</t>
  </si>
  <si>
    <t>Повышение эффективности деятельности администрации района по выполнению муниципальных функций и качества  управления муниципальными финансами</t>
  </si>
  <si>
    <t>МП Повышение эффективности бюджетных расходов Казачинско-Ленского муниципального района в 2017-2019 годах</t>
  </si>
  <si>
    <t>МП Развитие транспортного комплекса в Казачинско-Ленском районе на 2017-2019 г.г., проект Народные инициативы</t>
  </si>
  <si>
    <t>ИТОГО ПО РАЗДЕЛУ "РАЗВИТИЕ ТРАНСПОРТНОЙ СИСТЕМЫ ЖИЛИЩНО-КОММУНАЛЬНОГО ХОЗЯЙСТВА, БЛАГОУСТРОЙСТВО ТЕРРИТОРИИ"</t>
  </si>
  <si>
    <t>Проект Народные инициативы, социально-экономическое сотрудничество с предприятиями</t>
  </si>
  <si>
    <t xml:space="preserve">ГП Иркутской области"Развитие жилищно-коммунального хозяйства Иркутской области" на 2014 - 2018 годы, проект Народные инициативы
</t>
  </si>
  <si>
    <t>в том числе реконструция  Дома культуры в с.Казачинское со зрительным залом на  250 мест</t>
  </si>
  <si>
    <t>в том числе Строительство хоккейного корта в п. Улькан,</t>
  </si>
  <si>
    <t>в том числе  Строительство многофункциональной площадки в с Казачинское</t>
  </si>
  <si>
    <t>в том числе</t>
  </si>
  <si>
    <t>Строительство МОУ "Ключевская СОШ" на 200 мест</t>
  </si>
  <si>
    <t>в том числе строительство Спортивно-оздоровительного комплекса (СОК) в с.Казачинское</t>
  </si>
  <si>
    <t>в том числе строительство Спортивно-оздоровительного комплекса (СОК) в п.Улькан</t>
  </si>
  <si>
    <t>Капитальный ремонт МОУ "Магистральнинская СОШ №2"</t>
  </si>
  <si>
    <t>Строительство МКОУ "Небельская ООШ" на 100 мест</t>
  </si>
  <si>
    <t>Строительство начальная школа Карам на 40 учащихся</t>
  </si>
  <si>
    <t xml:space="preserve">ГП Иркутской области "Развитие образования"на 2014-2018 годы",МП Строительство, реконструкция и капитальный ремонт объектов образования Казачинско-Ленского муниципального района на 2015-2019 гг.                                                  , Соглашения о социально-экономическом сотрудничестве    
</t>
  </si>
  <si>
    <t>ГП Иркутской области "Развитие образования"на 2014-2018 годы", МП Совершенствование организации питания обучающихся, воспитанников в муниципальных образовательных организациях Казачинско-Ленского района» на 2016-2020 годы, проект Народные инициативы</t>
  </si>
  <si>
    <t xml:space="preserve">ГП Иркутской области "О социальной поддержки населения" на 2014-2018 годы"МП Совершенствование организации отдыха, оздоровления и занятости детей и подростков в каникулярное время на территории муниципального, образования Казачинско-Ленский район на 2017-2020 годы                                                                                                                                                                                                                                                 ,проект Народные инициативы, соглашение о социально-экономическом сотрудничестве </t>
  </si>
  <si>
    <t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</si>
  <si>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Фонд содействия реформирования жилищно-коммунального хозяйства, а также консолидированного бюджета Иркутской области, направленных на софинансирование  мероприятий по переселению граждан из аварийного жилищного фонда, программы поселений</t>
  </si>
  <si>
    <t xml:space="preserve">Переселение граждан из жилых помещений, расположенных в зоне БАМа, признанных непригодными для проживания </t>
  </si>
  <si>
    <t>Повышение эффективности деятельности администрации Казачинско-Ленского муниципального района (улучшение имиджа района, информационной доступности населения и т.д.)</t>
  </si>
  <si>
    <t>2.1</t>
  </si>
  <si>
    <t>2.2</t>
  </si>
  <si>
    <t>3</t>
  </si>
  <si>
    <t>3.1</t>
  </si>
  <si>
    <t>3.2</t>
  </si>
  <si>
    <t>4</t>
  </si>
  <si>
    <t>4.1</t>
  </si>
  <si>
    <t>4.2</t>
  </si>
  <si>
    <t>4.3</t>
  </si>
  <si>
    <t>5</t>
  </si>
  <si>
    <t>5.1</t>
  </si>
  <si>
    <t>6</t>
  </si>
  <si>
    <t>6.1</t>
  </si>
  <si>
    <t>6.2</t>
  </si>
  <si>
    <t>7</t>
  </si>
  <si>
    <t>7.1</t>
  </si>
  <si>
    <t>7.2</t>
  </si>
  <si>
    <t>8</t>
  </si>
  <si>
    <t>8.1</t>
  </si>
  <si>
    <t>8.2</t>
  </si>
  <si>
    <t>8.3</t>
  </si>
  <si>
    <t>8.4</t>
  </si>
  <si>
    <t>8.5</t>
  </si>
  <si>
    <t>9</t>
  </si>
  <si>
    <t>9.1</t>
  </si>
  <si>
    <t>9.2</t>
  </si>
  <si>
    <t>9.3</t>
  </si>
  <si>
    <t>9.4</t>
  </si>
  <si>
    <t>10</t>
  </si>
  <si>
    <t>10.1</t>
  </si>
  <si>
    <t>10.2</t>
  </si>
  <si>
    <t>10.3</t>
  </si>
  <si>
    <t>10.4</t>
  </si>
  <si>
    <t>11</t>
  </si>
  <si>
    <t>11.1</t>
  </si>
  <si>
    <t>11.2</t>
  </si>
  <si>
    <t>Отдел образования администрации Казачинско-Ленского муниципального района</t>
  </si>
  <si>
    <t>2.1.1.</t>
  </si>
  <si>
    <t>2.2.1</t>
  </si>
  <si>
    <t>ОГП  Развитие культуры на 2014-2020 годы                 МП Развитие культуры и сохранение культурного наследия в Казачинско-Ленском муниципальном районе на 2017-2020 гг</t>
  </si>
  <si>
    <t xml:space="preserve">в том числе:приобретение автобуса малой вместимости на базе FORD TRANSIT (или эквивалент)  для Муниципального казенного учреждения культуры </t>
  </si>
  <si>
    <t>Проект Народные инициативы</t>
  </si>
  <si>
    <t>1.4.1.</t>
  </si>
  <si>
    <t>в том числе: приобретение и  доставка детского игрового оборудования (МДОУ детский сад "Брусничка", МДОУ детский сад  "Белочка", МДОУ детский сад "Тополек", МОУ  "Окунайская средняя общеобразовательная школа №1")</t>
  </si>
  <si>
    <t>Проект "Народные инициативы"</t>
  </si>
  <si>
    <t>ГП Иркутской области "Развитие образования"на 2014-2018 годы",                 МП Развитие образования в муниципальном образовании Иркутской области «Казачинско-Ленский район» на 2016-2020 годы,                            проект Народные инициативы</t>
  </si>
  <si>
    <t>5.1.1</t>
  </si>
  <si>
    <t>5.1.2.</t>
  </si>
  <si>
    <t>9.1.1</t>
  </si>
  <si>
    <t>9.1.2</t>
  </si>
  <si>
    <t>9.1.3</t>
  </si>
  <si>
    <t>9.1.4</t>
  </si>
  <si>
    <t>9.2.1</t>
  </si>
  <si>
    <t>9.2.2</t>
  </si>
  <si>
    <t>Создание благоприятных условий для организации транспортного обслуживания населения на территории района</t>
  </si>
  <si>
    <t>10.1.1.</t>
  </si>
  <si>
    <t xml:space="preserve">в том числе Приобретение автобуса КАВЗ 4235-61 в муниципальную собственность для организации  межмуниципальных перевозок в установленном законодательством порядке </t>
  </si>
  <si>
    <t>9.5.</t>
  </si>
  <si>
    <t>МП Восстановление поврежденного пожароммуниципального здания торгово-общественного центра  в поселке Улькан на 2017-2019 гг.</t>
  </si>
  <si>
    <t>Проведение неотложных работ по восстановлению поврежденного муниципального здания ТОЦ во избежание его дальнейшего разрушения и прекращения функционирования</t>
  </si>
  <si>
    <t>Городские поселения</t>
  </si>
  <si>
    <t>Городские, сельские поселения</t>
  </si>
  <si>
    <t>Отдел культуры администрации Казачинско-Ленского муниципального района</t>
  </si>
  <si>
    <t xml:space="preserve">ОГП  Развитие культуры на 2014-2020 годы                    МП Развитие культуры и сохранение культурного наследия в Казачинско-Ленском муниципальном районе на 2017-2020 годы </t>
  </si>
  <si>
    <t>2.2.2.</t>
  </si>
  <si>
    <t>в том числе создание благоприятных условий для развития этнокультурных ценностей эвенкийского народа</t>
  </si>
  <si>
    <t>МП Развитие культуры и сохранение культурного наследия в Казачинско-Ленском муниципальном районе на 2017-2020 гг</t>
  </si>
  <si>
    <t>Комитет по социальным вопросам администрации Казачинско-Ленского муниципального района</t>
  </si>
  <si>
    <t>Отдел АССТ и ЖКХ администрации Казачинско-Ленского муниципального района</t>
  </si>
  <si>
    <t>Комитет по экономике администрации Казачинско-Ленского муниципального района</t>
  </si>
  <si>
    <t>8.3.1.</t>
  </si>
  <si>
    <t>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</si>
  <si>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Отдел образования администрации Казачинско-Ленского муниципального района.                    Отдел АССТ, ЖКХ администрации Казачинско-Ленского муниципального района</t>
  </si>
  <si>
    <t xml:space="preserve">Комитет по управлению муниципальным имуществом администрации Казачинско-Ленского муниципального района, отдел АССТ , ЖКХадминистрации Казачинско-Ленского муниципального района </t>
  </si>
  <si>
    <t xml:space="preserve">Отдел АССТ , ЖКХадминистрации Казачинско-Ленского муниципального района </t>
  </si>
  <si>
    <t>ГП Иркутской области «Развитие жилищно-коммунального хозяйства Иркутской области» на 2014 – 2020 годы                              МП Энергосбережение и повышение энергетической эффективности на территории Казачинско-Ленского муниципального района на 2016-2018 годы</t>
  </si>
  <si>
    <t>10.2.1</t>
  </si>
  <si>
    <t>строительство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</t>
  </si>
  <si>
    <t>Администрация Казачинско-Ленского муниципального района,                  городские, сельские поселения</t>
  </si>
  <si>
    <t>Аппарат администрации Казачинско-Ленского муниципального района</t>
  </si>
  <si>
    <t>Финансовое управление администрации Казачинско-Ленского муниципального района</t>
  </si>
  <si>
    <t>Благоустройство территории, создание  условий для пожарной безопасности населения</t>
  </si>
  <si>
    <t>9.1.5</t>
  </si>
  <si>
    <t>Ремонт кровли Карамской ООШ</t>
  </si>
  <si>
    <t>9.1.6</t>
  </si>
  <si>
    <t>Ремонт МУ ДО ДШИ п. Магистральный</t>
  </si>
  <si>
    <t>по реализации стратегии социально-экономического развития Казачинско-Ленского муниципального  района  на 2018-2030 годы</t>
  </si>
  <si>
    <t>ИТОГО ПО ПЛАНУ-МЕРОПРИЯТИЙ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</si>
</sst>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5"/>
  <sheetViews>
    <sheetView tabSelected="1" workbookViewId="0" topLeftCell="A1">
      <pane ySplit="5" topLeftCell="A327" activePane="bottomLeft" state="frozen"/>
      <selection pane="topLeft" activeCell="A1" sqref="A1"/>
      <selection pane="bottomLeft" activeCell="C89" sqref="C89:C95"/>
    </sheetView>
  </sheetViews>
  <sheetFormatPr defaultColWidth="9.00390625" defaultRowHeight="12.75"/>
  <cols>
    <col min="1" max="1" width="6.375" style="0" customWidth="1"/>
    <col min="2" max="2" width="27.75390625" style="0" customWidth="1"/>
    <col min="3" max="3" width="22.75390625" style="0" customWidth="1"/>
    <col min="10" max="10" width="9.25390625" style="0" customWidth="1"/>
    <col min="13" max="13" width="18.625" style="0" customWidth="1"/>
  </cols>
  <sheetData>
    <row r="1" spans="1:14" ht="12.75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</row>
    <row r="2" spans="1:14" ht="21.75" customHeight="1">
      <c r="A2" s="64" t="s">
        <v>188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"/>
    </row>
    <row r="3" spans="1:14" ht="12.75">
      <c r="A3" s="73" t="s">
        <v>0</v>
      </c>
      <c r="B3" s="73" t="s">
        <v>1</v>
      </c>
      <c r="C3" s="73" t="s">
        <v>32</v>
      </c>
      <c r="D3" s="73" t="s">
        <v>2</v>
      </c>
      <c r="E3" s="74" t="s">
        <v>3</v>
      </c>
      <c r="F3" s="74"/>
      <c r="G3" s="74"/>
      <c r="H3" s="74"/>
      <c r="I3" s="74"/>
      <c r="J3" s="73" t="s">
        <v>12</v>
      </c>
      <c r="K3" s="73" t="s">
        <v>13</v>
      </c>
      <c r="L3" s="73" t="s">
        <v>10</v>
      </c>
      <c r="M3" s="73" t="s">
        <v>11</v>
      </c>
      <c r="N3" s="1"/>
    </row>
    <row r="4" spans="1:14" ht="12.75">
      <c r="A4" s="73"/>
      <c r="B4" s="74"/>
      <c r="C4" s="74"/>
      <c r="D4" s="74"/>
      <c r="E4" s="39" t="s">
        <v>4</v>
      </c>
      <c r="F4" s="73" t="s">
        <v>9</v>
      </c>
      <c r="G4" s="73"/>
      <c r="H4" s="73"/>
      <c r="I4" s="73"/>
      <c r="J4" s="73"/>
      <c r="K4" s="73"/>
      <c r="L4" s="73"/>
      <c r="M4" s="73"/>
      <c r="N4" s="1"/>
    </row>
    <row r="5" spans="1:14" ht="49.5" customHeight="1">
      <c r="A5" s="73"/>
      <c r="B5" s="74"/>
      <c r="C5" s="74"/>
      <c r="D5" s="74"/>
      <c r="E5" s="72"/>
      <c r="F5" s="3" t="s">
        <v>5</v>
      </c>
      <c r="G5" s="3" t="s">
        <v>6</v>
      </c>
      <c r="H5" s="3" t="s">
        <v>7</v>
      </c>
      <c r="I5" s="2" t="s">
        <v>8</v>
      </c>
      <c r="J5" s="73"/>
      <c r="K5" s="73"/>
      <c r="L5" s="73"/>
      <c r="M5" s="73"/>
      <c r="N5" s="1"/>
    </row>
    <row r="6" spans="1:14" ht="12.75">
      <c r="A6" s="75"/>
      <c r="B6" s="77" t="s">
        <v>189</v>
      </c>
      <c r="C6" s="75"/>
      <c r="D6" s="9">
        <v>2018</v>
      </c>
      <c r="E6" s="9">
        <f>E13+E56+E89+E110+E138+E154+E175+E196+E244+E292+E329</f>
        <v>264</v>
      </c>
      <c r="F6" s="9">
        <f>F13+F56+F89+F110+F138+F154+F175+F196+F244+F292+F329</f>
        <v>22.7</v>
      </c>
      <c r="G6" s="9">
        <f>G13+G56+G89+G110+G138+G154+G175+G196+G244+G292+G329</f>
        <v>198.39</v>
      </c>
      <c r="H6" s="9">
        <f>H13+H56+H89+H110+H138+H154+H175+H196+H244+H292+H329</f>
        <v>39.099999999999994</v>
      </c>
      <c r="I6" s="9">
        <f>I13+I56+I89+I110+I138+I154+I175+I196+I244+I292+I329</f>
        <v>3.81</v>
      </c>
      <c r="J6" s="9"/>
      <c r="K6" s="9"/>
      <c r="L6" s="9"/>
      <c r="M6" s="75"/>
      <c r="N6" s="1"/>
    </row>
    <row r="7" spans="1:14" ht="12.75">
      <c r="A7" s="75"/>
      <c r="B7" s="40"/>
      <c r="C7" s="75"/>
      <c r="D7" s="9">
        <v>2019</v>
      </c>
      <c r="E7" s="9">
        <f>E14+E57+E90+E111+E139+E155+E176+E197+E245+E293+E330</f>
        <v>455.21</v>
      </c>
      <c r="F7" s="9">
        <f>F14+F57+F90+F111+F139+F155+F176+F197+F245+F293+F330</f>
        <v>0</v>
      </c>
      <c r="G7" s="9">
        <f>G14+G57+G90+G111+G139+G155+G176+G197+G245+G293+G330</f>
        <v>418.89</v>
      </c>
      <c r="H7" s="9">
        <f>H14+H57+H90+H111+H139+H155+H176+H197+H245+H293+H330</f>
        <v>35.67</v>
      </c>
      <c r="I7" s="9">
        <f>I14+I57+I90+I111+I139+I155+I176+I197+I245+I293+I330</f>
        <v>0.6499999999999999</v>
      </c>
      <c r="J7" s="9"/>
      <c r="K7" s="9"/>
      <c r="L7" s="9"/>
      <c r="M7" s="75"/>
      <c r="N7" s="1"/>
    </row>
    <row r="8" spans="1:14" ht="12.75">
      <c r="A8" s="75"/>
      <c r="B8" s="40"/>
      <c r="C8" s="75"/>
      <c r="D8" s="9">
        <v>2020</v>
      </c>
      <c r="E8" s="9">
        <f>E15+E58+E91+E112+E140+E156+E177+E198+E246+E294+E331</f>
        <v>34.98</v>
      </c>
      <c r="F8" s="9">
        <f>F15+F58+F91+F112+F140+F156+F177+F198+F246+F294+F331</f>
        <v>0</v>
      </c>
      <c r="G8" s="9">
        <f>G15+G58+G91+G112+G140+G156+G177+G198+G246+G294+G331</f>
        <v>13</v>
      </c>
      <c r="H8" s="9">
        <f>H15+H58+H91+H112+H140+H156+H177+H198+H246+H294+H331</f>
        <v>21.33</v>
      </c>
      <c r="I8" s="9">
        <f>I15+I58+I91+I112+I140+I156+I177+I198+I246+I294+I331</f>
        <v>0.6499999999999999</v>
      </c>
      <c r="J8" s="9"/>
      <c r="K8" s="9"/>
      <c r="L8" s="9"/>
      <c r="M8" s="75"/>
      <c r="N8" s="1"/>
    </row>
    <row r="9" spans="1:14" ht="12.75">
      <c r="A9" s="75"/>
      <c r="B9" s="40"/>
      <c r="C9" s="75"/>
      <c r="D9" s="9">
        <v>2021</v>
      </c>
      <c r="E9" s="9">
        <f>E16+E59+E92+E113+E141+E157+E178+E199+E247+E295+E332</f>
        <v>216.87</v>
      </c>
      <c r="F9" s="9">
        <f>F16+F59+F92+F113+F141+F157+F178+F199+F247+F295+F332</f>
        <v>0</v>
      </c>
      <c r="G9" s="9">
        <f>G16+G59+G92+G113+G141+G157+G178+G199+G247+G295+G332</f>
        <v>187.60000000000002</v>
      </c>
      <c r="H9" s="9">
        <f>H16+H59+H92+H113+H141+H157+H178+H199+H247+H295+H332</f>
        <v>28.869999999999997</v>
      </c>
      <c r="I9" s="9">
        <f>I16+I59+I92+I113+I141+I157+I178+I199+I247+I295+I332</f>
        <v>0.4</v>
      </c>
      <c r="J9" s="9"/>
      <c r="K9" s="9"/>
      <c r="L9" s="9"/>
      <c r="M9" s="75"/>
      <c r="N9" s="1"/>
    </row>
    <row r="10" spans="1:14" ht="12.75">
      <c r="A10" s="75"/>
      <c r="B10" s="40"/>
      <c r="C10" s="75"/>
      <c r="D10" s="9">
        <v>2022</v>
      </c>
      <c r="E10" s="9">
        <f>E17+E60+E93+E114+E142+E158+E179+E200+E248+E296+E333</f>
        <v>109.58000000000001</v>
      </c>
      <c r="F10" s="9">
        <f>F17+F60+F93+F114+F142+F158+F179+F200+F248+F296+F333</f>
        <v>0</v>
      </c>
      <c r="G10" s="9">
        <f>G17+G60+G93+G114+G142+G158+G179+G200+G248+G296+G333</f>
        <v>20.299999999999997</v>
      </c>
      <c r="H10" s="9">
        <f>H17+H60+H93+H114+H142+H158+H179+H200+H248+H296+H333</f>
        <v>88.18000000000002</v>
      </c>
      <c r="I10" s="9">
        <f>I17+I60+I93+I114+I142+I158+I179+I200+I248+I296+I333</f>
        <v>1.1</v>
      </c>
      <c r="J10" s="9"/>
      <c r="K10" s="9"/>
      <c r="L10" s="9"/>
      <c r="M10" s="75"/>
      <c r="N10" s="1"/>
    </row>
    <row r="11" spans="1:14" ht="12.75">
      <c r="A11" s="75"/>
      <c r="B11" s="40"/>
      <c r="C11" s="75"/>
      <c r="D11" s="9" t="s">
        <v>14</v>
      </c>
      <c r="E11" s="9">
        <f>E18+E61+E94+E115+E143+E159+E180+E201+E249+E297+E334</f>
        <v>221.78</v>
      </c>
      <c r="F11" s="9">
        <f>F18+F61+F94+F115+F143+F159+F180+F201+F249+F297+F334</f>
        <v>0</v>
      </c>
      <c r="G11" s="9">
        <f>G18+G61+G94+G115+G143+G159+G180+G201+G249+G297+G334</f>
        <v>71</v>
      </c>
      <c r="H11" s="9">
        <f>H18+H61+H94+H115+H143+H159+H180+H201+H249+H297+H334</f>
        <v>147.57999999999998</v>
      </c>
      <c r="I11" s="9">
        <f>I18+I61+I94+I115+I143+I159+I180+I201+I249+I297+I334</f>
        <v>3.2</v>
      </c>
      <c r="J11" s="9"/>
      <c r="K11" s="9"/>
      <c r="L11" s="9"/>
      <c r="M11" s="75"/>
      <c r="N11" s="1"/>
    </row>
    <row r="12" spans="1:14" ht="12.75">
      <c r="A12" s="76"/>
      <c r="B12" s="41"/>
      <c r="C12" s="76"/>
      <c r="D12" s="9" t="s">
        <v>15</v>
      </c>
      <c r="E12" s="9">
        <f>SUM(E6:E11)</f>
        <v>1302.42</v>
      </c>
      <c r="F12" s="9">
        <f>SUM(F6:F11)</f>
        <v>22.7</v>
      </c>
      <c r="G12" s="9">
        <f>SUM(G6:G11)</f>
        <v>909.18</v>
      </c>
      <c r="H12" s="9">
        <f>SUM(H6:H11)</f>
        <v>360.73</v>
      </c>
      <c r="I12" s="9">
        <f>SUM(I6:I11)</f>
        <v>9.809999999999999</v>
      </c>
      <c r="J12" s="9"/>
      <c r="K12" s="9"/>
      <c r="L12" s="9"/>
      <c r="M12" s="76"/>
      <c r="N12" s="1"/>
    </row>
    <row r="13" spans="1:14" ht="13.5">
      <c r="A13" s="53">
        <v>1</v>
      </c>
      <c r="B13" s="55" t="s">
        <v>16</v>
      </c>
      <c r="C13" s="53"/>
      <c r="D13" s="8">
        <v>2018</v>
      </c>
      <c r="E13" s="8">
        <f aca="true" t="shared" si="0" ref="E13:I16">E20+E27+E34+E41+E49</f>
        <v>12.990000000000002</v>
      </c>
      <c r="F13" s="8">
        <f t="shared" si="0"/>
        <v>0</v>
      </c>
      <c r="G13" s="8">
        <f t="shared" si="0"/>
        <v>1.45</v>
      </c>
      <c r="H13" s="8">
        <f t="shared" si="0"/>
        <v>11.31</v>
      </c>
      <c r="I13" s="8">
        <f t="shared" si="0"/>
        <v>0.23</v>
      </c>
      <c r="J13" s="8"/>
      <c r="K13" s="8"/>
      <c r="L13" s="8"/>
      <c r="M13" s="78"/>
      <c r="N13" s="1"/>
    </row>
    <row r="14" spans="1:14" ht="13.5">
      <c r="A14" s="53"/>
      <c r="B14" s="40"/>
      <c r="C14" s="53"/>
      <c r="D14" s="8">
        <v>2019</v>
      </c>
      <c r="E14" s="8">
        <f t="shared" si="0"/>
        <v>10.36</v>
      </c>
      <c r="F14" s="8">
        <f t="shared" si="0"/>
        <v>0</v>
      </c>
      <c r="G14" s="8">
        <f t="shared" si="0"/>
        <v>1</v>
      </c>
      <c r="H14" s="8">
        <f t="shared" si="0"/>
        <v>9.260000000000002</v>
      </c>
      <c r="I14" s="8">
        <f t="shared" si="0"/>
        <v>0.1</v>
      </c>
      <c r="J14" s="8"/>
      <c r="K14" s="8"/>
      <c r="L14" s="8"/>
      <c r="M14" s="78"/>
      <c r="N14" s="1"/>
    </row>
    <row r="15" spans="1:14" ht="13.5">
      <c r="A15" s="53"/>
      <c r="B15" s="40"/>
      <c r="C15" s="53"/>
      <c r="D15" s="8">
        <v>2020</v>
      </c>
      <c r="E15" s="8">
        <f t="shared" si="0"/>
        <v>10.26</v>
      </c>
      <c r="F15" s="8">
        <f t="shared" si="0"/>
        <v>0</v>
      </c>
      <c r="G15" s="8">
        <f t="shared" si="0"/>
        <v>1</v>
      </c>
      <c r="H15" s="8">
        <f t="shared" si="0"/>
        <v>9.16</v>
      </c>
      <c r="I15" s="8">
        <f t="shared" si="0"/>
        <v>0.1</v>
      </c>
      <c r="J15" s="8"/>
      <c r="K15" s="8"/>
      <c r="L15" s="8"/>
      <c r="M15" s="78"/>
      <c r="N15" s="1"/>
    </row>
    <row r="16" spans="1:14" ht="13.5">
      <c r="A16" s="53"/>
      <c r="B16" s="40"/>
      <c r="C16" s="53"/>
      <c r="D16" s="8">
        <v>2021</v>
      </c>
      <c r="E16" s="8">
        <f t="shared" si="0"/>
        <v>10</v>
      </c>
      <c r="F16" s="8">
        <f t="shared" si="0"/>
        <v>0</v>
      </c>
      <c r="G16" s="8">
        <f t="shared" si="0"/>
        <v>1</v>
      </c>
      <c r="H16" s="8">
        <f t="shared" si="0"/>
        <v>8.899999999999999</v>
      </c>
      <c r="I16" s="8">
        <f t="shared" si="0"/>
        <v>0.1</v>
      </c>
      <c r="J16" s="8"/>
      <c r="K16" s="8"/>
      <c r="L16" s="8"/>
      <c r="M16" s="78"/>
      <c r="N16" s="1"/>
    </row>
    <row r="17" spans="1:14" ht="13.5">
      <c r="A17" s="53"/>
      <c r="B17" s="40"/>
      <c r="C17" s="53"/>
      <c r="D17" s="8">
        <v>2022</v>
      </c>
      <c r="E17" s="8">
        <f>E25+E32+E39+E46+E54</f>
        <v>77</v>
      </c>
      <c r="F17" s="8">
        <f>F25+F32+F39+F46+F54</f>
        <v>0</v>
      </c>
      <c r="G17" s="8">
        <f>G25+G32+G39+G46+G54</f>
        <v>8</v>
      </c>
      <c r="H17" s="8">
        <f>H25+H32+H39+H46+H54</f>
        <v>68.2</v>
      </c>
      <c r="I17" s="8">
        <f>I25+I32+I39+I46+I54</f>
        <v>0.8</v>
      </c>
      <c r="J17" s="8"/>
      <c r="K17" s="8"/>
      <c r="L17" s="8"/>
      <c r="M17" s="78"/>
      <c r="N17" s="1"/>
    </row>
    <row r="18" spans="1:14" ht="13.5">
      <c r="A18" s="53"/>
      <c r="B18" s="40"/>
      <c r="C18" s="53"/>
      <c r="D18" s="8" t="s">
        <v>14</v>
      </c>
      <c r="E18" s="8">
        <f>E25+E32+E39+E46+E54</f>
        <v>77</v>
      </c>
      <c r="F18" s="8">
        <f>F25+F32+F39+F46+F54</f>
        <v>0</v>
      </c>
      <c r="G18" s="8">
        <f>G25+G32+G39+G46+G54</f>
        <v>8</v>
      </c>
      <c r="H18" s="8">
        <f>H25+H32+H39+H46+H54</f>
        <v>68.2</v>
      </c>
      <c r="I18" s="8">
        <f>I25+I32+I39+I46+I54</f>
        <v>0.8</v>
      </c>
      <c r="J18" s="8"/>
      <c r="K18" s="8"/>
      <c r="L18" s="8"/>
      <c r="M18" s="78"/>
      <c r="N18" s="1"/>
    </row>
    <row r="19" spans="1:14" ht="19.5" customHeight="1">
      <c r="A19" s="54"/>
      <c r="B19" s="41"/>
      <c r="C19" s="54"/>
      <c r="D19" s="8" t="s">
        <v>15</v>
      </c>
      <c r="E19" s="8">
        <f>SUM(E13:E18)</f>
        <v>197.61</v>
      </c>
      <c r="F19" s="8">
        <f>SUM(F13:F18)</f>
        <v>0</v>
      </c>
      <c r="G19" s="8">
        <f>SUM(G13:G18)</f>
        <v>20.45</v>
      </c>
      <c r="H19" s="8">
        <f>SUM(H13:H18)</f>
        <v>175.03</v>
      </c>
      <c r="I19" s="8">
        <f>SUM(I13:I18)</f>
        <v>2.13</v>
      </c>
      <c r="J19" s="8"/>
      <c r="K19" s="8"/>
      <c r="L19" s="8"/>
      <c r="M19" s="79"/>
      <c r="N19" s="1"/>
    </row>
    <row r="20" spans="1:14" ht="12.75">
      <c r="A20" s="58" t="s">
        <v>67</v>
      </c>
      <c r="B20" s="39" t="s">
        <v>33</v>
      </c>
      <c r="C20" s="39" t="s">
        <v>96</v>
      </c>
      <c r="D20" s="3">
        <v>2018</v>
      </c>
      <c r="E20" s="3">
        <f aca="true" t="shared" si="1" ref="E20:E26">F20+G20+H20+I20</f>
        <v>2.7</v>
      </c>
      <c r="F20" s="3">
        <v>0</v>
      </c>
      <c r="G20" s="3">
        <v>0</v>
      </c>
      <c r="H20" s="3">
        <v>2.7</v>
      </c>
      <c r="I20" s="3">
        <v>0</v>
      </c>
      <c r="J20" s="3"/>
      <c r="K20" s="3"/>
      <c r="L20" s="3"/>
      <c r="M20" s="58" t="s">
        <v>138</v>
      </c>
      <c r="N20" s="1"/>
    </row>
    <row r="21" spans="1:14" ht="12.75">
      <c r="A21" s="58"/>
      <c r="B21" s="40"/>
      <c r="C21" s="58"/>
      <c r="D21" s="3">
        <v>2019</v>
      </c>
      <c r="E21" s="3">
        <f t="shared" si="1"/>
        <v>2.1</v>
      </c>
      <c r="F21" s="3">
        <v>0</v>
      </c>
      <c r="G21" s="3">
        <v>0</v>
      </c>
      <c r="H21" s="3">
        <v>2.1</v>
      </c>
      <c r="I21" s="3">
        <v>0</v>
      </c>
      <c r="J21" s="3"/>
      <c r="K21" s="3"/>
      <c r="L21" s="3"/>
      <c r="M21" s="58"/>
      <c r="N21" s="1"/>
    </row>
    <row r="22" spans="1:14" ht="12.75">
      <c r="A22" s="58"/>
      <c r="B22" s="40"/>
      <c r="C22" s="58"/>
      <c r="D22" s="3">
        <v>2020</v>
      </c>
      <c r="E22" s="3">
        <f t="shared" si="1"/>
        <v>2</v>
      </c>
      <c r="F22" s="3">
        <v>0</v>
      </c>
      <c r="G22" s="3">
        <v>0</v>
      </c>
      <c r="H22" s="3">
        <v>2</v>
      </c>
      <c r="I22" s="3">
        <v>0</v>
      </c>
      <c r="J22" s="3"/>
      <c r="K22" s="3"/>
      <c r="L22" s="3"/>
      <c r="M22" s="58"/>
      <c r="N22" s="1"/>
    </row>
    <row r="23" spans="1:14" ht="12.75">
      <c r="A23" s="58"/>
      <c r="B23" s="40"/>
      <c r="C23" s="58"/>
      <c r="D23" s="3">
        <v>2021</v>
      </c>
      <c r="E23" s="3">
        <f t="shared" si="1"/>
        <v>1</v>
      </c>
      <c r="F23" s="3">
        <v>0</v>
      </c>
      <c r="G23" s="3">
        <v>0</v>
      </c>
      <c r="H23" s="3">
        <v>1</v>
      </c>
      <c r="I23" s="3">
        <v>0</v>
      </c>
      <c r="J23" s="3"/>
      <c r="K23" s="3"/>
      <c r="L23" s="3"/>
      <c r="M23" s="58"/>
      <c r="N23" s="1"/>
    </row>
    <row r="24" spans="1:14" ht="12.75">
      <c r="A24" s="58"/>
      <c r="B24" s="40"/>
      <c r="C24" s="58"/>
      <c r="D24" s="3">
        <v>2022</v>
      </c>
      <c r="E24" s="3">
        <f t="shared" si="1"/>
        <v>1</v>
      </c>
      <c r="F24" s="3">
        <v>0</v>
      </c>
      <c r="G24" s="3">
        <v>0</v>
      </c>
      <c r="H24" s="3">
        <v>1</v>
      </c>
      <c r="I24" s="3">
        <v>0</v>
      </c>
      <c r="J24" s="3"/>
      <c r="K24" s="3"/>
      <c r="L24" s="3"/>
      <c r="M24" s="58"/>
      <c r="N24" s="1"/>
    </row>
    <row r="25" spans="1:14" ht="12.75">
      <c r="A25" s="58"/>
      <c r="B25" s="40"/>
      <c r="C25" s="58"/>
      <c r="D25" s="3" t="s">
        <v>14</v>
      </c>
      <c r="E25" s="3">
        <f t="shared" si="1"/>
        <v>3.2</v>
      </c>
      <c r="F25" s="3">
        <v>0</v>
      </c>
      <c r="G25" s="3">
        <v>0</v>
      </c>
      <c r="H25" s="3">
        <v>3.2</v>
      </c>
      <c r="I25" s="3">
        <v>0</v>
      </c>
      <c r="J25" s="3"/>
      <c r="K25" s="3"/>
      <c r="L25" s="3"/>
      <c r="M25" s="58"/>
      <c r="N25" s="1"/>
    </row>
    <row r="26" spans="1:14" ht="94.5" customHeight="1">
      <c r="A26" s="59"/>
      <c r="B26" s="41"/>
      <c r="C26" s="59"/>
      <c r="D26" s="4" t="s">
        <v>15</v>
      </c>
      <c r="E26" s="4">
        <f t="shared" si="1"/>
        <v>12</v>
      </c>
      <c r="F26" s="4">
        <f>SUM(F20:F25)</f>
        <v>0</v>
      </c>
      <c r="G26" s="4">
        <f>SUM(G20:G25)</f>
        <v>0</v>
      </c>
      <c r="H26" s="4">
        <f>SUM(H20:H25)</f>
        <v>12</v>
      </c>
      <c r="I26" s="4">
        <f>SUM(I20:I25)</f>
        <v>0</v>
      </c>
      <c r="J26" s="3"/>
      <c r="K26" s="3"/>
      <c r="L26" s="3"/>
      <c r="M26" s="59"/>
      <c r="N26" s="1"/>
    </row>
    <row r="27" spans="1:14" ht="12.75">
      <c r="A27" s="58" t="s">
        <v>68</v>
      </c>
      <c r="B27" s="39" t="s">
        <v>34</v>
      </c>
      <c r="C27" s="39" t="s">
        <v>22</v>
      </c>
      <c r="D27" s="3">
        <v>2018</v>
      </c>
      <c r="E27" s="3">
        <f aca="true" t="shared" si="2" ref="E27:E33">F27+G27+H27+I27</f>
        <v>0.6</v>
      </c>
      <c r="F27" s="3">
        <v>0</v>
      </c>
      <c r="G27" s="3">
        <v>0</v>
      </c>
      <c r="H27" s="3">
        <v>0.6</v>
      </c>
      <c r="I27" s="3">
        <v>0</v>
      </c>
      <c r="J27" s="3"/>
      <c r="K27" s="3"/>
      <c r="L27" s="3"/>
      <c r="M27" s="58" t="s">
        <v>138</v>
      </c>
      <c r="N27" s="1"/>
    </row>
    <row r="28" spans="1:14" ht="12.75">
      <c r="A28" s="58"/>
      <c r="B28" s="40"/>
      <c r="C28" s="40"/>
      <c r="D28" s="3">
        <v>2019</v>
      </c>
      <c r="E28" s="3">
        <f t="shared" si="2"/>
        <v>0.6</v>
      </c>
      <c r="F28" s="3">
        <v>0</v>
      </c>
      <c r="G28" s="3">
        <v>0</v>
      </c>
      <c r="H28" s="3">
        <v>0.6</v>
      </c>
      <c r="I28" s="3">
        <v>0</v>
      </c>
      <c r="J28" s="3"/>
      <c r="K28" s="3"/>
      <c r="L28" s="3"/>
      <c r="M28" s="58"/>
      <c r="N28" s="1"/>
    </row>
    <row r="29" spans="1:14" ht="12.75">
      <c r="A29" s="58"/>
      <c r="B29" s="40"/>
      <c r="C29" s="40"/>
      <c r="D29" s="3">
        <v>2020</v>
      </c>
      <c r="E29" s="3">
        <f t="shared" si="2"/>
        <v>0.6</v>
      </c>
      <c r="F29" s="3">
        <v>0</v>
      </c>
      <c r="G29" s="3">
        <v>0</v>
      </c>
      <c r="H29" s="3">
        <v>0.6</v>
      </c>
      <c r="I29" s="3">
        <v>0</v>
      </c>
      <c r="J29" s="3"/>
      <c r="K29" s="3"/>
      <c r="L29" s="3"/>
      <c r="M29" s="58"/>
      <c r="N29" s="1"/>
    </row>
    <row r="30" spans="1:14" ht="12.75">
      <c r="A30" s="58"/>
      <c r="B30" s="40"/>
      <c r="C30" s="40"/>
      <c r="D30" s="3">
        <v>2021</v>
      </c>
      <c r="E30" s="3">
        <f t="shared" si="2"/>
        <v>0.6</v>
      </c>
      <c r="F30" s="3">
        <v>0</v>
      </c>
      <c r="G30" s="3">
        <v>0</v>
      </c>
      <c r="H30" s="3">
        <v>0.6</v>
      </c>
      <c r="I30" s="3">
        <v>0</v>
      </c>
      <c r="J30" s="3"/>
      <c r="K30" s="3"/>
      <c r="L30" s="3"/>
      <c r="M30" s="58"/>
      <c r="N30" s="1"/>
    </row>
    <row r="31" spans="1:14" ht="12.75">
      <c r="A31" s="58"/>
      <c r="B31" s="40"/>
      <c r="C31" s="40"/>
      <c r="D31" s="3">
        <v>2022</v>
      </c>
      <c r="E31" s="3">
        <f t="shared" si="2"/>
        <v>0.6</v>
      </c>
      <c r="F31" s="3">
        <v>0</v>
      </c>
      <c r="G31" s="3">
        <v>0</v>
      </c>
      <c r="H31" s="3">
        <v>0.6</v>
      </c>
      <c r="I31" s="3">
        <v>0</v>
      </c>
      <c r="J31" s="3"/>
      <c r="K31" s="3"/>
      <c r="L31" s="3"/>
      <c r="M31" s="58"/>
      <c r="N31" s="1"/>
    </row>
    <row r="32" spans="1:14" ht="12.75">
      <c r="A32" s="58"/>
      <c r="B32" s="40"/>
      <c r="C32" s="40"/>
      <c r="D32" s="3" t="s">
        <v>14</v>
      </c>
      <c r="E32" s="3">
        <f t="shared" si="2"/>
        <v>5</v>
      </c>
      <c r="F32" s="3">
        <v>0</v>
      </c>
      <c r="G32" s="3">
        <v>0</v>
      </c>
      <c r="H32" s="3">
        <v>5</v>
      </c>
      <c r="I32" s="3">
        <v>0</v>
      </c>
      <c r="J32" s="3"/>
      <c r="K32" s="3"/>
      <c r="L32" s="3"/>
      <c r="M32" s="58"/>
      <c r="N32" s="1"/>
    </row>
    <row r="33" spans="1:14" ht="13.5">
      <c r="A33" s="59"/>
      <c r="B33" s="41"/>
      <c r="C33" s="41"/>
      <c r="D33" s="4" t="s">
        <v>15</v>
      </c>
      <c r="E33" s="4">
        <f t="shared" si="2"/>
        <v>8</v>
      </c>
      <c r="F33" s="4">
        <f>SUM(F27:F32)</f>
        <v>0</v>
      </c>
      <c r="G33" s="4">
        <f>SUM(G27:G32)</f>
        <v>0</v>
      </c>
      <c r="H33" s="4">
        <f>SUM(H27:H32)</f>
        <v>8</v>
      </c>
      <c r="I33" s="4">
        <f>SUM(I27:I32)</f>
        <v>0</v>
      </c>
      <c r="J33" s="5"/>
      <c r="K33" s="5"/>
      <c r="L33" s="5"/>
      <c r="M33" s="59"/>
      <c r="N33" s="1"/>
    </row>
    <row r="34" spans="1:14" ht="12.75">
      <c r="A34" s="45" t="s">
        <v>69</v>
      </c>
      <c r="B34" s="39" t="s">
        <v>35</v>
      </c>
      <c r="C34" s="39" t="s">
        <v>23</v>
      </c>
      <c r="D34" s="3">
        <v>2018</v>
      </c>
      <c r="E34" s="3">
        <f aca="true" t="shared" si="3" ref="E34:E39">F34+G34+H34+I34</f>
        <v>1.8</v>
      </c>
      <c r="F34" s="3">
        <v>0</v>
      </c>
      <c r="G34" s="3">
        <v>0</v>
      </c>
      <c r="H34" s="3">
        <v>1.8</v>
      </c>
      <c r="I34" s="3">
        <v>0</v>
      </c>
      <c r="J34" s="3"/>
      <c r="K34" s="3"/>
      <c r="L34" s="3"/>
      <c r="M34" s="58" t="s">
        <v>138</v>
      </c>
      <c r="N34" s="1"/>
    </row>
    <row r="35" spans="1:14" ht="12.75">
      <c r="A35" s="45"/>
      <c r="B35" s="40"/>
      <c r="C35" s="40"/>
      <c r="D35" s="3">
        <v>2019</v>
      </c>
      <c r="E35" s="3">
        <f t="shared" si="3"/>
        <v>0.5</v>
      </c>
      <c r="F35" s="3">
        <v>0</v>
      </c>
      <c r="G35" s="3">
        <v>0</v>
      </c>
      <c r="H35" s="3">
        <v>0.5</v>
      </c>
      <c r="I35" s="3">
        <v>0</v>
      </c>
      <c r="J35" s="3"/>
      <c r="K35" s="3"/>
      <c r="L35" s="3"/>
      <c r="M35" s="58"/>
      <c r="N35" s="1"/>
    </row>
    <row r="36" spans="1:14" ht="12.75">
      <c r="A36" s="45"/>
      <c r="B36" s="40"/>
      <c r="C36" s="40"/>
      <c r="D36" s="3">
        <v>2020</v>
      </c>
      <c r="E36" s="3">
        <f t="shared" si="3"/>
        <v>0.5</v>
      </c>
      <c r="F36" s="3">
        <v>0</v>
      </c>
      <c r="G36" s="3">
        <v>0</v>
      </c>
      <c r="H36" s="3">
        <v>0.5</v>
      </c>
      <c r="I36" s="3">
        <v>0</v>
      </c>
      <c r="J36" s="3"/>
      <c r="K36" s="3"/>
      <c r="L36" s="3"/>
      <c r="M36" s="58"/>
      <c r="N36" s="1"/>
    </row>
    <row r="37" spans="1:14" ht="12.75">
      <c r="A37" s="45"/>
      <c r="B37" s="40"/>
      <c r="C37" s="40"/>
      <c r="D37" s="3">
        <v>2021</v>
      </c>
      <c r="E37" s="3">
        <f t="shared" si="3"/>
        <v>0.5</v>
      </c>
      <c r="F37" s="3">
        <v>0</v>
      </c>
      <c r="G37" s="3">
        <v>0</v>
      </c>
      <c r="H37" s="3">
        <v>0.5</v>
      </c>
      <c r="I37" s="3">
        <v>0</v>
      </c>
      <c r="J37" s="3"/>
      <c r="K37" s="3"/>
      <c r="L37" s="3"/>
      <c r="M37" s="58"/>
      <c r="N37" s="1"/>
    </row>
    <row r="38" spans="1:14" ht="12.75">
      <c r="A38" s="45"/>
      <c r="B38" s="40"/>
      <c r="C38" s="40"/>
      <c r="D38" s="3">
        <v>2022</v>
      </c>
      <c r="E38" s="3">
        <f t="shared" si="3"/>
        <v>0.5</v>
      </c>
      <c r="F38" s="3">
        <v>0</v>
      </c>
      <c r="G38" s="3">
        <v>0</v>
      </c>
      <c r="H38" s="3">
        <v>0.5</v>
      </c>
      <c r="I38" s="3">
        <v>0</v>
      </c>
      <c r="J38" s="3"/>
      <c r="K38" s="3"/>
      <c r="L38" s="3"/>
      <c r="M38" s="58"/>
      <c r="N38" s="1"/>
    </row>
    <row r="39" spans="1:14" ht="12.75">
      <c r="A39" s="45"/>
      <c r="B39" s="40"/>
      <c r="C39" s="40"/>
      <c r="D39" s="3" t="s">
        <v>14</v>
      </c>
      <c r="E39" s="3">
        <f t="shared" si="3"/>
        <v>4</v>
      </c>
      <c r="F39" s="3">
        <v>0</v>
      </c>
      <c r="G39" s="3">
        <v>0</v>
      </c>
      <c r="H39" s="3">
        <v>4</v>
      </c>
      <c r="I39" s="3">
        <v>0</v>
      </c>
      <c r="J39" s="3"/>
      <c r="K39" s="3"/>
      <c r="L39" s="3"/>
      <c r="M39" s="58"/>
      <c r="N39" s="1"/>
    </row>
    <row r="40" spans="1:14" ht="81.75" customHeight="1">
      <c r="A40" s="46"/>
      <c r="B40" s="41"/>
      <c r="C40" s="41"/>
      <c r="D40" s="4" t="s">
        <v>15</v>
      </c>
      <c r="E40" s="4">
        <f>SUM(E34:E39)</f>
        <v>7.8</v>
      </c>
      <c r="F40" s="4">
        <f>SUM(F34:F39)</f>
        <v>0</v>
      </c>
      <c r="G40" s="4">
        <f>SUM(G34:G39)</f>
        <v>0</v>
      </c>
      <c r="H40" s="4">
        <f>SUM(H34:H39)</f>
        <v>7.8</v>
      </c>
      <c r="I40" s="4">
        <f>SUM(I34:I39)</f>
        <v>0</v>
      </c>
      <c r="J40" s="3"/>
      <c r="K40" s="3"/>
      <c r="L40" s="3"/>
      <c r="M40" s="59"/>
      <c r="N40" s="1"/>
    </row>
    <row r="41" spans="1:14" ht="12.75">
      <c r="A41" s="45" t="s">
        <v>70</v>
      </c>
      <c r="B41" s="39" t="s">
        <v>36</v>
      </c>
      <c r="C41" s="39" t="s">
        <v>147</v>
      </c>
      <c r="D41" s="3">
        <v>2018</v>
      </c>
      <c r="E41" s="3">
        <f aca="true" t="shared" si="4" ref="E41:E55">F41+G41+H41+I41</f>
        <v>2.45</v>
      </c>
      <c r="F41" s="3">
        <v>0</v>
      </c>
      <c r="G41" s="3">
        <v>0.45</v>
      </c>
      <c r="H41" s="3">
        <v>2</v>
      </c>
      <c r="I41" s="3">
        <v>0</v>
      </c>
      <c r="J41" s="3"/>
      <c r="K41" s="3"/>
      <c r="L41" s="3"/>
      <c r="M41" s="58" t="s">
        <v>138</v>
      </c>
      <c r="N41" s="1"/>
    </row>
    <row r="42" spans="1:14" ht="12.75" customHeight="1">
      <c r="A42" s="45"/>
      <c r="B42" s="40"/>
      <c r="C42" s="43"/>
      <c r="D42" s="3">
        <v>2019</v>
      </c>
      <c r="E42" s="3">
        <f t="shared" si="4"/>
        <v>1.85</v>
      </c>
      <c r="F42" s="3">
        <v>0</v>
      </c>
      <c r="G42" s="3">
        <v>0</v>
      </c>
      <c r="H42" s="3">
        <v>1.85</v>
      </c>
      <c r="I42" s="3">
        <v>0</v>
      </c>
      <c r="J42" s="3"/>
      <c r="K42" s="3"/>
      <c r="L42" s="3"/>
      <c r="M42" s="58"/>
      <c r="N42" s="1"/>
    </row>
    <row r="43" spans="1:14" ht="12.75">
      <c r="A43" s="45"/>
      <c r="B43" s="40"/>
      <c r="C43" s="43"/>
      <c r="D43" s="3">
        <v>2020</v>
      </c>
      <c r="E43" s="3">
        <f t="shared" si="4"/>
        <v>1.85</v>
      </c>
      <c r="F43" s="3">
        <v>0</v>
      </c>
      <c r="G43" s="3">
        <v>0</v>
      </c>
      <c r="H43" s="3">
        <v>1.85</v>
      </c>
      <c r="I43" s="3">
        <v>0</v>
      </c>
      <c r="J43" s="3"/>
      <c r="K43" s="3"/>
      <c r="L43" s="3"/>
      <c r="M43" s="58"/>
      <c r="N43" s="1"/>
    </row>
    <row r="44" spans="1:14" ht="12.75">
      <c r="A44" s="45"/>
      <c r="B44" s="40"/>
      <c r="C44" s="43"/>
      <c r="D44" s="3">
        <v>2021</v>
      </c>
      <c r="E44" s="3">
        <f t="shared" si="4"/>
        <v>2</v>
      </c>
      <c r="F44" s="3">
        <v>0</v>
      </c>
      <c r="G44" s="3">
        <v>0</v>
      </c>
      <c r="H44" s="3">
        <v>2</v>
      </c>
      <c r="I44" s="3">
        <v>0</v>
      </c>
      <c r="J44" s="3"/>
      <c r="K44" s="3"/>
      <c r="L44" s="3"/>
      <c r="M44" s="58"/>
      <c r="N44" s="1"/>
    </row>
    <row r="45" spans="1:14" ht="12.75">
      <c r="A45" s="45"/>
      <c r="B45" s="40"/>
      <c r="C45" s="43"/>
      <c r="D45" s="3">
        <v>2022</v>
      </c>
      <c r="E45" s="3">
        <f t="shared" si="4"/>
        <v>2</v>
      </c>
      <c r="F45" s="3">
        <v>0</v>
      </c>
      <c r="G45" s="3">
        <v>0</v>
      </c>
      <c r="H45" s="3">
        <v>2</v>
      </c>
      <c r="I45" s="3">
        <v>0</v>
      </c>
      <c r="J45" s="3"/>
      <c r="K45" s="3"/>
      <c r="L45" s="3"/>
      <c r="M45" s="58"/>
      <c r="N45" s="1"/>
    </row>
    <row r="46" spans="1:14" ht="12.75">
      <c r="A46" s="45"/>
      <c r="B46" s="40"/>
      <c r="C46" s="43"/>
      <c r="D46" s="3" t="s">
        <v>14</v>
      </c>
      <c r="E46" s="3">
        <f t="shared" si="4"/>
        <v>16</v>
      </c>
      <c r="F46" s="3">
        <v>0</v>
      </c>
      <c r="G46" s="3">
        <v>0</v>
      </c>
      <c r="H46" s="3">
        <v>16</v>
      </c>
      <c r="I46" s="3">
        <v>0</v>
      </c>
      <c r="J46" s="3"/>
      <c r="K46" s="3"/>
      <c r="L46" s="3"/>
      <c r="M46" s="58"/>
      <c r="N46" s="1"/>
    </row>
    <row r="47" spans="1:14" ht="75" customHeight="1">
      <c r="A47" s="46"/>
      <c r="B47" s="41"/>
      <c r="C47" s="44"/>
      <c r="D47" s="4" t="s">
        <v>15</v>
      </c>
      <c r="E47" s="4">
        <f t="shared" si="4"/>
        <v>26.15</v>
      </c>
      <c r="F47" s="4">
        <f>SUM(F41:F46)</f>
        <v>0</v>
      </c>
      <c r="G47" s="4">
        <f>SUM(G41:G46)</f>
        <v>0.45</v>
      </c>
      <c r="H47" s="4">
        <f>SUM(H41:H46)</f>
        <v>25.7</v>
      </c>
      <c r="I47" s="4">
        <f>SUM(I41:I46)</f>
        <v>0</v>
      </c>
      <c r="J47" s="3"/>
      <c r="K47" s="3"/>
      <c r="L47" s="3"/>
      <c r="M47" s="59"/>
      <c r="N47" s="1"/>
    </row>
    <row r="48" spans="1:14" ht="123.75" customHeight="1">
      <c r="A48" s="35" t="s">
        <v>144</v>
      </c>
      <c r="B48" s="15" t="s">
        <v>145</v>
      </c>
      <c r="C48" s="15" t="s">
        <v>146</v>
      </c>
      <c r="D48" s="6">
        <v>2018</v>
      </c>
      <c r="E48" s="3">
        <f>F48+G48+H48+I48</f>
        <v>0.6</v>
      </c>
      <c r="F48" s="3">
        <v>0</v>
      </c>
      <c r="G48" s="3">
        <v>0.45</v>
      </c>
      <c r="H48" s="3">
        <v>0.15</v>
      </c>
      <c r="I48" s="3">
        <v>0</v>
      </c>
      <c r="J48" s="6"/>
      <c r="K48" s="6"/>
      <c r="L48" s="6"/>
      <c r="M48" s="15"/>
      <c r="N48" s="1"/>
    </row>
    <row r="49" spans="1:14" ht="12.75">
      <c r="A49" s="45" t="s">
        <v>71</v>
      </c>
      <c r="B49" s="80" t="s">
        <v>37</v>
      </c>
      <c r="C49" s="80" t="s">
        <v>97</v>
      </c>
      <c r="D49" s="32">
        <v>2018</v>
      </c>
      <c r="E49" s="32">
        <f t="shared" si="4"/>
        <v>5.44</v>
      </c>
      <c r="F49" s="32">
        <v>0</v>
      </c>
      <c r="G49" s="32">
        <v>1</v>
      </c>
      <c r="H49" s="32">
        <v>4.21</v>
      </c>
      <c r="I49" s="32">
        <v>0.23</v>
      </c>
      <c r="J49" s="32"/>
      <c r="K49" s="32"/>
      <c r="L49" s="32"/>
      <c r="M49" s="58" t="s">
        <v>138</v>
      </c>
      <c r="N49" s="1"/>
    </row>
    <row r="50" spans="1:14" ht="12.75" customHeight="1">
      <c r="A50" s="45"/>
      <c r="B50" s="40"/>
      <c r="C50" s="43"/>
      <c r="D50" s="3">
        <v>2019</v>
      </c>
      <c r="E50" s="3">
        <f t="shared" si="4"/>
        <v>5.31</v>
      </c>
      <c r="F50" s="3">
        <v>0</v>
      </c>
      <c r="G50" s="3">
        <v>1</v>
      </c>
      <c r="H50" s="3">
        <v>4.21</v>
      </c>
      <c r="I50" s="3">
        <v>0.1</v>
      </c>
      <c r="J50" s="3"/>
      <c r="K50" s="3"/>
      <c r="L50" s="3"/>
      <c r="M50" s="58"/>
      <c r="N50" s="1"/>
    </row>
    <row r="51" spans="1:14" ht="12.75">
      <c r="A51" s="45"/>
      <c r="B51" s="40"/>
      <c r="C51" s="43"/>
      <c r="D51" s="3">
        <v>2020</v>
      </c>
      <c r="E51" s="3">
        <f t="shared" si="4"/>
        <v>5.31</v>
      </c>
      <c r="F51" s="3">
        <v>0</v>
      </c>
      <c r="G51" s="3">
        <v>1</v>
      </c>
      <c r="H51" s="3">
        <v>4.21</v>
      </c>
      <c r="I51" s="3">
        <v>0.1</v>
      </c>
      <c r="J51" s="3"/>
      <c r="K51" s="3"/>
      <c r="L51" s="3"/>
      <c r="M51" s="58"/>
      <c r="N51" s="1"/>
    </row>
    <row r="52" spans="1:14" ht="12.75">
      <c r="A52" s="45"/>
      <c r="B52" s="40"/>
      <c r="C52" s="43"/>
      <c r="D52" s="3">
        <v>2021</v>
      </c>
      <c r="E52" s="3">
        <f t="shared" si="4"/>
        <v>5.8999999999999995</v>
      </c>
      <c r="F52" s="3">
        <v>0</v>
      </c>
      <c r="G52" s="3">
        <v>1</v>
      </c>
      <c r="H52" s="3">
        <v>4.8</v>
      </c>
      <c r="I52" s="3">
        <v>0.1</v>
      </c>
      <c r="J52" s="3"/>
      <c r="K52" s="3"/>
      <c r="L52" s="3"/>
      <c r="M52" s="58"/>
      <c r="N52" s="1"/>
    </row>
    <row r="53" spans="1:14" ht="12.75">
      <c r="A53" s="45"/>
      <c r="B53" s="40"/>
      <c r="C53" s="43"/>
      <c r="D53" s="3">
        <v>2022</v>
      </c>
      <c r="E53" s="3">
        <f t="shared" si="4"/>
        <v>5.8999999999999995</v>
      </c>
      <c r="F53" s="3">
        <v>0</v>
      </c>
      <c r="G53" s="3">
        <v>1</v>
      </c>
      <c r="H53" s="3">
        <v>4.8</v>
      </c>
      <c r="I53" s="3">
        <v>0.1</v>
      </c>
      <c r="J53" s="3"/>
      <c r="K53" s="3"/>
      <c r="L53" s="3"/>
      <c r="M53" s="58"/>
      <c r="N53" s="1"/>
    </row>
    <row r="54" spans="1:14" ht="12.75">
      <c r="A54" s="45"/>
      <c r="B54" s="40"/>
      <c r="C54" s="43"/>
      <c r="D54" s="3" t="s">
        <v>14</v>
      </c>
      <c r="E54" s="3">
        <f t="shared" si="4"/>
        <v>48.8</v>
      </c>
      <c r="F54" s="3">
        <v>0</v>
      </c>
      <c r="G54" s="3">
        <v>8</v>
      </c>
      <c r="H54" s="3">
        <v>40</v>
      </c>
      <c r="I54" s="3">
        <v>0.8</v>
      </c>
      <c r="J54" s="3"/>
      <c r="K54" s="3"/>
      <c r="L54" s="3"/>
      <c r="M54" s="58"/>
      <c r="N54" s="1"/>
    </row>
    <row r="55" spans="1:14" ht="152.25" customHeight="1">
      <c r="A55" s="46"/>
      <c r="B55" s="41"/>
      <c r="C55" s="44"/>
      <c r="D55" s="4" t="s">
        <v>15</v>
      </c>
      <c r="E55" s="4">
        <f t="shared" si="4"/>
        <v>76.66000000000001</v>
      </c>
      <c r="F55" s="4">
        <f>SUM(F49:F54)</f>
        <v>0</v>
      </c>
      <c r="G55" s="4">
        <f>SUM(G49:G54)</f>
        <v>13</v>
      </c>
      <c r="H55" s="4">
        <f>SUM(H49:H54)</f>
        <v>62.230000000000004</v>
      </c>
      <c r="I55" s="4">
        <f>SUM(I49:I54)</f>
        <v>1.4300000000000002</v>
      </c>
      <c r="J55" s="3"/>
      <c r="K55" s="3"/>
      <c r="L55" s="3"/>
      <c r="M55" s="59"/>
      <c r="N55" s="1"/>
    </row>
    <row r="56" spans="1:14" ht="13.5">
      <c r="A56" s="49">
        <v>2</v>
      </c>
      <c r="B56" s="21"/>
      <c r="C56" s="21"/>
      <c r="D56" s="8">
        <v>2018</v>
      </c>
      <c r="E56" s="8">
        <f aca="true" t="shared" si="5" ref="E56:I59">E63+E71</f>
        <v>32.989999999999995</v>
      </c>
      <c r="F56" s="8">
        <f t="shared" si="5"/>
        <v>0</v>
      </c>
      <c r="G56" s="8">
        <f t="shared" si="5"/>
        <v>29.209999999999997</v>
      </c>
      <c r="H56" s="8">
        <f t="shared" si="5"/>
        <v>3.68</v>
      </c>
      <c r="I56" s="8">
        <f t="shared" si="5"/>
        <v>0.1</v>
      </c>
      <c r="J56" s="11"/>
      <c r="K56" s="11"/>
      <c r="L56" s="11"/>
      <c r="M56" s="78"/>
      <c r="N56" s="1"/>
    </row>
    <row r="57" spans="1:14" ht="13.5">
      <c r="A57" s="49"/>
      <c r="B57" s="53" t="s">
        <v>17</v>
      </c>
      <c r="C57" s="21"/>
      <c r="D57" s="8">
        <v>2019</v>
      </c>
      <c r="E57" s="8">
        <f t="shared" si="5"/>
        <v>28.49</v>
      </c>
      <c r="F57" s="8">
        <f t="shared" si="5"/>
        <v>0</v>
      </c>
      <c r="G57" s="8">
        <f t="shared" si="5"/>
        <v>26.06</v>
      </c>
      <c r="H57" s="8">
        <f t="shared" si="5"/>
        <v>2.43</v>
      </c>
      <c r="I57" s="8">
        <f t="shared" si="5"/>
        <v>0</v>
      </c>
      <c r="J57" s="11"/>
      <c r="K57" s="11"/>
      <c r="L57" s="11"/>
      <c r="M57" s="78"/>
      <c r="N57" s="1"/>
    </row>
    <row r="58" spans="1:14" ht="13.5">
      <c r="A58" s="49"/>
      <c r="B58" s="40"/>
      <c r="C58" s="21"/>
      <c r="D58" s="8">
        <v>2020</v>
      </c>
      <c r="E58" s="8">
        <f t="shared" si="5"/>
        <v>0.82</v>
      </c>
      <c r="F58" s="8">
        <f t="shared" si="5"/>
        <v>0</v>
      </c>
      <c r="G58" s="8">
        <f t="shared" si="5"/>
        <v>0</v>
      </c>
      <c r="H58" s="8">
        <f t="shared" si="5"/>
        <v>0.82</v>
      </c>
      <c r="I58" s="8">
        <f t="shared" si="5"/>
        <v>0</v>
      </c>
      <c r="J58" s="11"/>
      <c r="K58" s="11"/>
      <c r="L58" s="11"/>
      <c r="M58" s="78"/>
      <c r="N58" s="1"/>
    </row>
    <row r="59" spans="1:14" ht="13.5">
      <c r="A59" s="49"/>
      <c r="B59" s="40"/>
      <c r="C59" s="21"/>
      <c r="D59" s="8">
        <v>2021</v>
      </c>
      <c r="E59" s="8">
        <f t="shared" si="5"/>
        <v>0.9</v>
      </c>
      <c r="F59" s="8">
        <f t="shared" si="5"/>
        <v>0</v>
      </c>
      <c r="G59" s="8">
        <f t="shared" si="5"/>
        <v>0</v>
      </c>
      <c r="H59" s="8">
        <f t="shared" si="5"/>
        <v>0.9</v>
      </c>
      <c r="I59" s="8">
        <f t="shared" si="5"/>
        <v>0</v>
      </c>
      <c r="J59" s="11"/>
      <c r="K59" s="11"/>
      <c r="L59" s="11"/>
      <c r="M59" s="78"/>
      <c r="N59" s="1"/>
    </row>
    <row r="60" spans="1:14" ht="13.5">
      <c r="A60" s="49"/>
      <c r="B60" s="40"/>
      <c r="C60" s="21"/>
      <c r="D60" s="8">
        <v>2022</v>
      </c>
      <c r="E60" s="8">
        <f aca="true" t="shared" si="6" ref="E60:I61">E67+E78</f>
        <v>0.9</v>
      </c>
      <c r="F60" s="8">
        <f t="shared" si="6"/>
        <v>0</v>
      </c>
      <c r="G60" s="8">
        <f t="shared" si="6"/>
        <v>0</v>
      </c>
      <c r="H60" s="8">
        <f t="shared" si="6"/>
        <v>0.9</v>
      </c>
      <c r="I60" s="8">
        <f t="shared" si="6"/>
        <v>0</v>
      </c>
      <c r="J60" s="11"/>
      <c r="K60" s="11"/>
      <c r="L60" s="11"/>
      <c r="M60" s="78"/>
      <c r="N60" s="1"/>
    </row>
    <row r="61" spans="1:14" ht="13.5">
      <c r="A61" s="49"/>
      <c r="B61" s="40"/>
      <c r="C61" s="21"/>
      <c r="D61" s="8" t="s">
        <v>14</v>
      </c>
      <c r="E61" s="8">
        <f t="shared" si="6"/>
        <v>6</v>
      </c>
      <c r="F61" s="8">
        <f t="shared" si="6"/>
        <v>0</v>
      </c>
      <c r="G61" s="8">
        <f t="shared" si="6"/>
        <v>0</v>
      </c>
      <c r="H61" s="8">
        <f t="shared" si="6"/>
        <v>6</v>
      </c>
      <c r="I61" s="8">
        <f t="shared" si="6"/>
        <v>0</v>
      </c>
      <c r="J61" s="11"/>
      <c r="K61" s="11"/>
      <c r="L61" s="11"/>
      <c r="M61" s="78"/>
      <c r="N61" s="1"/>
    </row>
    <row r="62" spans="1:14" ht="13.5">
      <c r="A62" s="50"/>
      <c r="B62" s="41"/>
      <c r="C62" s="22"/>
      <c r="D62" s="8" t="s">
        <v>15</v>
      </c>
      <c r="E62" s="8">
        <f>SUM(E56:E61)</f>
        <v>70.1</v>
      </c>
      <c r="F62" s="8">
        <f>SUM(F56:F61)</f>
        <v>0</v>
      </c>
      <c r="G62" s="8">
        <f>SUM(G56:G61)</f>
        <v>55.269999999999996</v>
      </c>
      <c r="H62" s="8">
        <f>SUM(H56:H61)</f>
        <v>14.73</v>
      </c>
      <c r="I62" s="8">
        <f>SUM(I56:I61)</f>
        <v>0.1</v>
      </c>
      <c r="J62" s="11"/>
      <c r="K62" s="11"/>
      <c r="L62" s="11"/>
      <c r="M62" s="79"/>
      <c r="N62" s="1"/>
    </row>
    <row r="63" spans="1:14" ht="12.75" customHeight="1">
      <c r="A63" s="60" t="s">
        <v>102</v>
      </c>
      <c r="B63" s="39" t="s">
        <v>72</v>
      </c>
      <c r="C63" s="39" t="s">
        <v>83</v>
      </c>
      <c r="D63" s="3">
        <v>2018</v>
      </c>
      <c r="E63" s="3">
        <f aca="true" t="shared" si="7" ref="E63:E69">F63+G63+H63+I63</f>
        <v>3.94</v>
      </c>
      <c r="F63" s="3">
        <v>0</v>
      </c>
      <c r="G63" s="3">
        <v>3.15</v>
      </c>
      <c r="H63" s="3">
        <v>0.69</v>
      </c>
      <c r="I63" s="3">
        <v>0.1</v>
      </c>
      <c r="J63" s="3"/>
      <c r="K63" s="3"/>
      <c r="L63" s="3"/>
      <c r="M63" s="39" t="s">
        <v>164</v>
      </c>
      <c r="N63" s="1"/>
    </row>
    <row r="64" spans="1:14" ht="12.75">
      <c r="A64" s="45"/>
      <c r="B64" s="58"/>
      <c r="C64" s="58"/>
      <c r="D64" s="3">
        <v>2019</v>
      </c>
      <c r="E64" s="3">
        <f t="shared" si="7"/>
        <v>0</v>
      </c>
      <c r="F64" s="3">
        <v>0</v>
      </c>
      <c r="G64" s="3">
        <v>0</v>
      </c>
      <c r="H64" s="3">
        <v>0</v>
      </c>
      <c r="I64" s="3">
        <v>0</v>
      </c>
      <c r="J64" s="3"/>
      <c r="K64" s="3"/>
      <c r="L64" s="3"/>
      <c r="M64" s="58"/>
      <c r="N64" s="1"/>
    </row>
    <row r="65" spans="1:14" ht="12.75">
      <c r="A65" s="45"/>
      <c r="B65" s="58"/>
      <c r="C65" s="58"/>
      <c r="D65" s="3">
        <v>2020</v>
      </c>
      <c r="E65" s="3">
        <f t="shared" si="7"/>
        <v>0</v>
      </c>
      <c r="F65" s="3">
        <v>0</v>
      </c>
      <c r="G65" s="3">
        <v>0</v>
      </c>
      <c r="H65" s="3">
        <v>0</v>
      </c>
      <c r="I65" s="3">
        <v>0</v>
      </c>
      <c r="J65" s="3"/>
      <c r="K65" s="3"/>
      <c r="L65" s="3"/>
      <c r="M65" s="58"/>
      <c r="N65" s="1"/>
    </row>
    <row r="66" spans="1:14" ht="12.75">
      <c r="A66" s="45"/>
      <c r="B66" s="58"/>
      <c r="C66" s="58"/>
      <c r="D66" s="3">
        <v>2021</v>
      </c>
      <c r="E66" s="3">
        <f t="shared" si="7"/>
        <v>0</v>
      </c>
      <c r="F66" s="3">
        <v>0</v>
      </c>
      <c r="G66" s="3">
        <v>0</v>
      </c>
      <c r="H66" s="3">
        <v>0</v>
      </c>
      <c r="I66" s="3">
        <v>0</v>
      </c>
      <c r="J66" s="3"/>
      <c r="K66" s="3"/>
      <c r="L66" s="3"/>
      <c r="M66" s="58"/>
      <c r="N66" s="1"/>
    </row>
    <row r="67" spans="1:14" ht="12.75">
      <c r="A67" s="45"/>
      <c r="B67" s="58"/>
      <c r="C67" s="58"/>
      <c r="D67" s="3">
        <v>2022</v>
      </c>
      <c r="E67" s="3">
        <f t="shared" si="7"/>
        <v>0</v>
      </c>
      <c r="F67" s="3">
        <v>0</v>
      </c>
      <c r="G67" s="3">
        <v>0</v>
      </c>
      <c r="H67" s="3">
        <v>0</v>
      </c>
      <c r="I67" s="3">
        <v>0</v>
      </c>
      <c r="J67" s="3"/>
      <c r="K67" s="3"/>
      <c r="L67" s="3"/>
      <c r="M67" s="58"/>
      <c r="N67" s="1"/>
    </row>
    <row r="68" spans="1:14" ht="12" customHeight="1">
      <c r="A68" s="45"/>
      <c r="B68" s="58"/>
      <c r="C68" s="58"/>
      <c r="D68" s="3" t="s">
        <v>14</v>
      </c>
      <c r="E68" s="3">
        <f t="shared" si="7"/>
        <v>0</v>
      </c>
      <c r="F68" s="3">
        <v>0</v>
      </c>
      <c r="G68" s="3">
        <v>0</v>
      </c>
      <c r="H68" s="3">
        <v>0</v>
      </c>
      <c r="I68" s="3">
        <v>0</v>
      </c>
      <c r="J68" s="3"/>
      <c r="K68" s="3"/>
      <c r="L68" s="3"/>
      <c r="M68" s="58"/>
      <c r="N68" s="1"/>
    </row>
    <row r="69" spans="1:14" ht="42" customHeight="1">
      <c r="A69" s="46"/>
      <c r="B69" s="59"/>
      <c r="C69" s="59"/>
      <c r="D69" s="4" t="s">
        <v>15</v>
      </c>
      <c r="E69" s="4">
        <f t="shared" si="7"/>
        <v>3.94</v>
      </c>
      <c r="F69" s="4">
        <f>SUM(F63:F68)</f>
        <v>0</v>
      </c>
      <c r="G69" s="4">
        <f>SUM(G63:G68)</f>
        <v>3.15</v>
      </c>
      <c r="H69" s="4">
        <f>SUM(H63:H68)</f>
        <v>0.69</v>
      </c>
      <c r="I69" s="4">
        <f>SUM(I63:I68)</f>
        <v>0.1</v>
      </c>
      <c r="J69" s="3"/>
      <c r="K69" s="3"/>
      <c r="L69" s="3"/>
      <c r="M69" s="59"/>
      <c r="N69" s="1"/>
    </row>
    <row r="70" spans="1:14" ht="93" customHeight="1">
      <c r="A70" s="35" t="s">
        <v>139</v>
      </c>
      <c r="B70" s="10" t="s">
        <v>142</v>
      </c>
      <c r="C70" s="10" t="s">
        <v>143</v>
      </c>
      <c r="D70" s="6">
        <v>2018</v>
      </c>
      <c r="E70" s="6">
        <f>F70+G70+H70+I70</f>
        <v>2.3</v>
      </c>
      <c r="F70" s="6">
        <v>0</v>
      </c>
      <c r="G70" s="6">
        <v>1.72</v>
      </c>
      <c r="H70" s="6">
        <v>0.58</v>
      </c>
      <c r="I70" s="6">
        <v>0</v>
      </c>
      <c r="J70" s="6"/>
      <c r="K70" s="6"/>
      <c r="L70" s="6"/>
      <c r="M70" s="7"/>
      <c r="N70" s="1"/>
    </row>
    <row r="71" spans="1:14" ht="12.75">
      <c r="A71" s="45" t="s">
        <v>103</v>
      </c>
      <c r="B71" s="39" t="s">
        <v>56</v>
      </c>
      <c r="C71" s="39" t="s">
        <v>165</v>
      </c>
      <c r="D71" s="3">
        <v>2018</v>
      </c>
      <c r="E71" s="3">
        <f aca="true" t="shared" si="8" ref="E71:E77">F71+G71+H71+I71</f>
        <v>29.049999999999997</v>
      </c>
      <c r="F71" s="3">
        <v>0</v>
      </c>
      <c r="G71" s="3">
        <v>26.06</v>
      </c>
      <c r="H71" s="3">
        <v>2.99</v>
      </c>
      <c r="I71" s="3">
        <v>0</v>
      </c>
      <c r="J71" s="3"/>
      <c r="K71" s="3"/>
      <c r="L71" s="3"/>
      <c r="M71" s="73" t="s">
        <v>164</v>
      </c>
      <c r="N71" s="1"/>
    </row>
    <row r="72" spans="1:14" ht="12.75" customHeight="1">
      <c r="A72" s="45"/>
      <c r="B72" s="40"/>
      <c r="C72" s="40"/>
      <c r="D72" s="3">
        <v>2019</v>
      </c>
      <c r="E72" s="3">
        <f t="shared" si="8"/>
        <v>28.49</v>
      </c>
      <c r="F72" s="3">
        <v>0</v>
      </c>
      <c r="G72" s="3">
        <v>26.06</v>
      </c>
      <c r="H72" s="3">
        <v>2.43</v>
      </c>
      <c r="I72" s="3">
        <v>0</v>
      </c>
      <c r="J72" s="3"/>
      <c r="K72" s="3"/>
      <c r="L72" s="3"/>
      <c r="M72" s="73"/>
      <c r="N72" s="1"/>
    </row>
    <row r="73" spans="1:14" ht="12.75">
      <c r="A73" s="45"/>
      <c r="B73" s="40"/>
      <c r="C73" s="40"/>
      <c r="D73" s="3">
        <v>2020</v>
      </c>
      <c r="E73" s="3">
        <f t="shared" si="8"/>
        <v>0.82</v>
      </c>
      <c r="F73" s="3">
        <v>0</v>
      </c>
      <c r="G73" s="3">
        <v>0</v>
      </c>
      <c r="H73" s="3">
        <v>0.82</v>
      </c>
      <c r="I73" s="3">
        <v>0</v>
      </c>
      <c r="J73" s="3"/>
      <c r="K73" s="3"/>
      <c r="L73" s="3"/>
      <c r="M73" s="73"/>
      <c r="N73" s="1"/>
    </row>
    <row r="74" spans="1:14" ht="12" customHeight="1">
      <c r="A74" s="45"/>
      <c r="B74" s="40"/>
      <c r="C74" s="40"/>
      <c r="D74" s="3">
        <v>2021</v>
      </c>
      <c r="E74" s="3">
        <f t="shared" si="8"/>
        <v>0.9</v>
      </c>
      <c r="F74" s="3">
        <v>0</v>
      </c>
      <c r="G74" s="3">
        <v>0</v>
      </c>
      <c r="H74" s="3">
        <v>0.9</v>
      </c>
      <c r="I74" s="3">
        <v>0</v>
      </c>
      <c r="J74" s="3"/>
      <c r="K74" s="3"/>
      <c r="L74" s="3"/>
      <c r="M74" s="73"/>
      <c r="N74" s="1"/>
    </row>
    <row r="75" spans="1:14" ht="12.75" customHeight="1" hidden="1">
      <c r="A75" s="45"/>
      <c r="B75" s="40"/>
      <c r="C75" s="40"/>
      <c r="D75" s="3">
        <v>2022</v>
      </c>
      <c r="E75" s="3">
        <f t="shared" si="8"/>
        <v>0</v>
      </c>
      <c r="F75" s="3">
        <v>0</v>
      </c>
      <c r="G75" s="3">
        <v>0</v>
      </c>
      <c r="H75" s="3"/>
      <c r="I75" s="3">
        <v>0</v>
      </c>
      <c r="J75" s="3"/>
      <c r="K75" s="3"/>
      <c r="L75" s="3"/>
      <c r="M75" s="73"/>
      <c r="N75" s="1"/>
    </row>
    <row r="76" spans="1:14" ht="12.75" customHeight="1" hidden="1">
      <c r="A76" s="45"/>
      <c r="B76" s="40"/>
      <c r="C76" s="40"/>
      <c r="D76" s="3" t="s">
        <v>14</v>
      </c>
      <c r="E76" s="3">
        <f t="shared" si="8"/>
        <v>0</v>
      </c>
      <c r="F76" s="3">
        <v>0</v>
      </c>
      <c r="G76" s="3">
        <v>0</v>
      </c>
      <c r="H76" s="3"/>
      <c r="I76" s="3">
        <v>0</v>
      </c>
      <c r="J76" s="3"/>
      <c r="K76" s="3"/>
      <c r="L76" s="3"/>
      <c r="M76" s="73"/>
      <c r="N76" s="1"/>
    </row>
    <row r="77" spans="1:14" ht="12.75" customHeight="1" hidden="1">
      <c r="A77" s="45"/>
      <c r="B77" s="40"/>
      <c r="C77" s="40"/>
      <c r="D77" s="3" t="s">
        <v>15</v>
      </c>
      <c r="E77" s="5">
        <f t="shared" si="8"/>
        <v>0</v>
      </c>
      <c r="F77" s="3">
        <v>0</v>
      </c>
      <c r="G77" s="3">
        <v>0</v>
      </c>
      <c r="H77" s="3"/>
      <c r="I77" s="3">
        <v>0</v>
      </c>
      <c r="J77" s="3"/>
      <c r="K77" s="3"/>
      <c r="L77" s="3"/>
      <c r="M77" s="73"/>
      <c r="N77" s="1"/>
    </row>
    <row r="78" spans="1:14" ht="12.75" customHeight="1">
      <c r="A78" s="45"/>
      <c r="B78" s="40"/>
      <c r="C78" s="40"/>
      <c r="D78" s="3">
        <v>2022</v>
      </c>
      <c r="E78" s="3">
        <f>F78+G78+H78+I78</f>
        <v>0.9</v>
      </c>
      <c r="F78" s="3">
        <v>0</v>
      </c>
      <c r="G78" s="3">
        <v>0</v>
      </c>
      <c r="H78" s="3">
        <v>0.9</v>
      </c>
      <c r="I78" s="3">
        <v>0</v>
      </c>
      <c r="J78" s="3"/>
      <c r="K78" s="3"/>
      <c r="L78" s="3"/>
      <c r="M78" s="88"/>
      <c r="N78" s="1"/>
    </row>
    <row r="79" spans="1:14" ht="12.75" customHeight="1">
      <c r="A79" s="45"/>
      <c r="B79" s="40"/>
      <c r="C79" s="40"/>
      <c r="D79" s="3" t="s">
        <v>14</v>
      </c>
      <c r="E79" s="3">
        <f>F79+G79+H79+I79</f>
        <v>6</v>
      </c>
      <c r="F79" s="3">
        <v>0</v>
      </c>
      <c r="G79" s="3">
        <v>0</v>
      </c>
      <c r="H79" s="3">
        <v>6</v>
      </c>
      <c r="I79" s="3">
        <v>0</v>
      </c>
      <c r="J79" s="3"/>
      <c r="K79" s="3"/>
      <c r="L79" s="3"/>
      <c r="M79" s="88"/>
      <c r="N79" s="1"/>
    </row>
    <row r="80" spans="1:14" ht="78" customHeight="1">
      <c r="A80" s="46"/>
      <c r="B80" s="41"/>
      <c r="C80" s="41"/>
      <c r="D80" s="4" t="s">
        <v>15</v>
      </c>
      <c r="E80" s="4">
        <f>SUM(E71:E79)</f>
        <v>66.16</v>
      </c>
      <c r="F80" s="4">
        <f>SUM(F71:F79)</f>
        <v>0</v>
      </c>
      <c r="G80" s="4">
        <f>SUM(G71:G79)</f>
        <v>52.12</v>
      </c>
      <c r="H80" s="4">
        <f>SUM(H71:H79)</f>
        <v>14.040000000000001</v>
      </c>
      <c r="I80" s="4">
        <f>SUM(I71:I79)</f>
        <v>0</v>
      </c>
      <c r="J80" s="3"/>
      <c r="K80" s="3"/>
      <c r="L80" s="3"/>
      <c r="M80" s="88"/>
      <c r="N80" s="1"/>
    </row>
    <row r="81" spans="1:14" ht="48.75" customHeight="1">
      <c r="A81" s="68" t="s">
        <v>140</v>
      </c>
      <c r="B81" s="15" t="s">
        <v>85</v>
      </c>
      <c r="C81" s="81" t="s">
        <v>141</v>
      </c>
      <c r="D81" s="6">
        <v>2018</v>
      </c>
      <c r="E81" s="6">
        <f>F81+G81+H81+I81</f>
        <v>26.04</v>
      </c>
      <c r="F81" s="6">
        <v>0</v>
      </c>
      <c r="G81" s="6">
        <v>24.74</v>
      </c>
      <c r="H81" s="6">
        <v>1.3</v>
      </c>
      <c r="I81" s="6">
        <v>0</v>
      </c>
      <c r="J81" s="6"/>
      <c r="K81" s="3"/>
      <c r="L81" s="3"/>
      <c r="M81" s="29"/>
      <c r="N81" s="1"/>
    </row>
    <row r="82" spans="1:14" ht="48.75" customHeight="1">
      <c r="A82" s="69"/>
      <c r="B82" s="37" t="s">
        <v>85</v>
      </c>
      <c r="C82" s="82"/>
      <c r="D82" s="6">
        <v>2019</v>
      </c>
      <c r="E82" s="6">
        <f>F82+G82+H82+I82</f>
        <v>25.02</v>
      </c>
      <c r="F82" s="6">
        <v>0</v>
      </c>
      <c r="G82" s="6">
        <v>23.77</v>
      </c>
      <c r="H82" s="6">
        <v>1.25</v>
      </c>
      <c r="I82" s="6">
        <v>0</v>
      </c>
      <c r="J82" s="6"/>
      <c r="K82" s="6"/>
      <c r="L82" s="6"/>
      <c r="M82" s="18"/>
      <c r="N82" s="1"/>
    </row>
    <row r="83" spans="1:14" ht="14.25" customHeight="1">
      <c r="A83" s="68" t="s">
        <v>166</v>
      </c>
      <c r="B83" s="81" t="s">
        <v>167</v>
      </c>
      <c r="C83" s="81" t="s">
        <v>168</v>
      </c>
      <c r="D83" s="6">
        <v>2018</v>
      </c>
      <c r="E83" s="6">
        <f>F83+G83+H83+I83</f>
        <v>0.2</v>
      </c>
      <c r="F83" s="6">
        <v>0</v>
      </c>
      <c r="G83" s="6">
        <v>0</v>
      </c>
      <c r="H83" s="6">
        <v>0.2</v>
      </c>
      <c r="I83" s="6">
        <v>0</v>
      </c>
      <c r="J83" s="6"/>
      <c r="K83" s="6"/>
      <c r="L83" s="6"/>
      <c r="M83" s="18"/>
      <c r="N83" s="1"/>
    </row>
    <row r="84" spans="1:14" ht="14.25" customHeight="1">
      <c r="A84" s="83"/>
      <c r="B84" s="89"/>
      <c r="C84" s="89"/>
      <c r="D84" s="6">
        <v>2019</v>
      </c>
      <c r="E84" s="6">
        <f>F84+G84+H84+I84</f>
        <v>0.19</v>
      </c>
      <c r="F84" s="6">
        <v>0</v>
      </c>
      <c r="G84" s="6">
        <v>0</v>
      </c>
      <c r="H84" s="6">
        <v>0.19</v>
      </c>
      <c r="I84" s="6">
        <v>0</v>
      </c>
      <c r="J84" s="6"/>
      <c r="K84" s="6"/>
      <c r="L84" s="6"/>
      <c r="M84" s="18"/>
      <c r="N84" s="1"/>
    </row>
    <row r="85" spans="1:14" ht="13.5" customHeight="1">
      <c r="A85" s="83"/>
      <c r="B85" s="89"/>
      <c r="C85" s="89"/>
      <c r="D85" s="6">
        <v>2020</v>
      </c>
      <c r="E85" s="6">
        <f>F85+G85+H85+I85</f>
        <v>0.15</v>
      </c>
      <c r="F85" s="6">
        <v>0</v>
      </c>
      <c r="G85" s="6">
        <v>0</v>
      </c>
      <c r="H85" s="6">
        <v>0.15</v>
      </c>
      <c r="I85" s="6">
        <v>0</v>
      </c>
      <c r="J85" s="6"/>
      <c r="K85" s="6"/>
      <c r="L85" s="6"/>
      <c r="M85" s="18"/>
      <c r="N85" s="1"/>
    </row>
    <row r="86" spans="1:14" ht="12" customHeight="1">
      <c r="A86" s="83"/>
      <c r="B86" s="89"/>
      <c r="C86" s="89"/>
      <c r="D86" s="6">
        <v>2021</v>
      </c>
      <c r="E86" s="6">
        <f>F86+G86+H86+I86</f>
        <v>0.2</v>
      </c>
      <c r="F86" s="6">
        <v>0</v>
      </c>
      <c r="G86" s="6">
        <v>0</v>
      </c>
      <c r="H86" s="6">
        <v>0.2</v>
      </c>
      <c r="I86" s="6">
        <v>0</v>
      </c>
      <c r="J86" s="6"/>
      <c r="K86" s="6"/>
      <c r="L86" s="6"/>
      <c r="M86" s="18"/>
      <c r="N86" s="1"/>
    </row>
    <row r="87" spans="1:14" ht="12" customHeight="1">
      <c r="A87" s="83"/>
      <c r="B87" s="89"/>
      <c r="C87" s="89"/>
      <c r="D87" s="6">
        <v>2022</v>
      </c>
      <c r="E87" s="6">
        <f>F87+G87+H87+I87</f>
        <v>0.2</v>
      </c>
      <c r="F87" s="6">
        <v>0</v>
      </c>
      <c r="G87" s="6">
        <v>0</v>
      </c>
      <c r="H87" s="6">
        <v>0.2</v>
      </c>
      <c r="I87" s="6">
        <v>0</v>
      </c>
      <c r="J87" s="6"/>
      <c r="K87" s="6"/>
      <c r="L87" s="6"/>
      <c r="M87" s="18"/>
      <c r="N87" s="1"/>
    </row>
    <row r="88" spans="1:14" ht="15" customHeight="1">
      <c r="A88" s="69"/>
      <c r="B88" s="82"/>
      <c r="C88" s="82"/>
      <c r="D88" s="6" t="s">
        <v>14</v>
      </c>
      <c r="E88" s="6">
        <f>F88+G88+H88+I88</f>
        <v>1.6</v>
      </c>
      <c r="F88" s="6">
        <v>0</v>
      </c>
      <c r="G88" s="6">
        <v>0</v>
      </c>
      <c r="H88" s="6">
        <v>1.6</v>
      </c>
      <c r="I88" s="6">
        <v>0</v>
      </c>
      <c r="J88" s="6"/>
      <c r="K88" s="6"/>
      <c r="L88" s="6"/>
      <c r="M88" s="18"/>
      <c r="N88" s="1"/>
    </row>
    <row r="89" spans="1:14" ht="13.5">
      <c r="A89" s="71" t="s">
        <v>104</v>
      </c>
      <c r="B89" s="55" t="s">
        <v>18</v>
      </c>
      <c r="C89" s="65"/>
      <c r="D89" s="8">
        <v>2018</v>
      </c>
      <c r="E89" s="8">
        <f aca="true" t="shared" si="9" ref="E89:I94">E96+E103</f>
        <v>0.45999999999999996</v>
      </c>
      <c r="F89" s="8">
        <f t="shared" si="9"/>
        <v>0</v>
      </c>
      <c r="G89" s="8">
        <f t="shared" si="9"/>
        <v>0</v>
      </c>
      <c r="H89" s="8">
        <f t="shared" si="9"/>
        <v>0.45999999999999996</v>
      </c>
      <c r="I89" s="8">
        <f t="shared" si="9"/>
        <v>0</v>
      </c>
      <c r="J89" s="11"/>
      <c r="K89" s="11"/>
      <c r="L89" s="11"/>
      <c r="M89" s="78"/>
      <c r="N89" s="1"/>
    </row>
    <row r="90" spans="1:14" ht="13.5">
      <c r="A90" s="61"/>
      <c r="B90" s="40"/>
      <c r="C90" s="66"/>
      <c r="D90" s="8">
        <v>2019</v>
      </c>
      <c r="E90" s="8">
        <f t="shared" si="9"/>
        <v>0.65</v>
      </c>
      <c r="F90" s="8">
        <f t="shared" si="9"/>
        <v>0</v>
      </c>
      <c r="G90" s="8">
        <f t="shared" si="9"/>
        <v>0</v>
      </c>
      <c r="H90" s="8">
        <f t="shared" si="9"/>
        <v>0.65</v>
      </c>
      <c r="I90" s="8">
        <f t="shared" si="9"/>
        <v>0</v>
      </c>
      <c r="J90" s="11"/>
      <c r="K90" s="11"/>
      <c r="L90" s="11"/>
      <c r="M90" s="78"/>
      <c r="N90" s="1"/>
    </row>
    <row r="91" spans="1:14" ht="13.5">
      <c r="A91" s="61"/>
      <c r="B91" s="40"/>
      <c r="C91" s="66"/>
      <c r="D91" s="8">
        <v>2020</v>
      </c>
      <c r="E91" s="8">
        <f t="shared" si="9"/>
        <v>0.61</v>
      </c>
      <c r="F91" s="8">
        <f t="shared" si="9"/>
        <v>0</v>
      </c>
      <c r="G91" s="8">
        <f t="shared" si="9"/>
        <v>0</v>
      </c>
      <c r="H91" s="8">
        <f t="shared" si="9"/>
        <v>0.61</v>
      </c>
      <c r="I91" s="8">
        <f t="shared" si="9"/>
        <v>0</v>
      </c>
      <c r="J91" s="11"/>
      <c r="K91" s="11"/>
      <c r="L91" s="11"/>
      <c r="M91" s="78"/>
      <c r="N91" s="1"/>
    </row>
    <row r="92" spans="1:14" ht="13.5">
      <c r="A92" s="61"/>
      <c r="B92" s="40"/>
      <c r="C92" s="66"/>
      <c r="D92" s="8">
        <v>2021</v>
      </c>
      <c r="E92" s="8">
        <f t="shared" si="9"/>
        <v>0.64</v>
      </c>
      <c r="F92" s="8">
        <f t="shared" si="9"/>
        <v>0</v>
      </c>
      <c r="G92" s="8">
        <f t="shared" si="9"/>
        <v>0</v>
      </c>
      <c r="H92" s="8">
        <f t="shared" si="9"/>
        <v>0.64</v>
      </c>
      <c r="I92" s="8">
        <f t="shared" si="9"/>
        <v>0</v>
      </c>
      <c r="J92" s="11"/>
      <c r="K92" s="11"/>
      <c r="L92" s="11"/>
      <c r="M92" s="78"/>
      <c r="N92" s="1"/>
    </row>
    <row r="93" spans="1:14" ht="13.5">
      <c r="A93" s="61"/>
      <c r="B93" s="40"/>
      <c r="C93" s="66"/>
      <c r="D93" s="8">
        <v>2022</v>
      </c>
      <c r="E93" s="8">
        <f t="shared" si="9"/>
        <v>0.65</v>
      </c>
      <c r="F93" s="8">
        <f t="shared" si="9"/>
        <v>0</v>
      </c>
      <c r="G93" s="8">
        <f t="shared" si="9"/>
        <v>0</v>
      </c>
      <c r="H93" s="8">
        <f t="shared" si="9"/>
        <v>0.65</v>
      </c>
      <c r="I93" s="8">
        <f t="shared" si="9"/>
        <v>0</v>
      </c>
      <c r="J93" s="11"/>
      <c r="K93" s="11"/>
      <c r="L93" s="11"/>
      <c r="M93" s="78"/>
      <c r="N93" s="1"/>
    </row>
    <row r="94" spans="1:14" ht="13.5">
      <c r="A94" s="61"/>
      <c r="B94" s="40"/>
      <c r="C94" s="66"/>
      <c r="D94" s="8" t="s">
        <v>14</v>
      </c>
      <c r="E94" s="8">
        <f t="shared" si="9"/>
        <v>5.6</v>
      </c>
      <c r="F94" s="8">
        <f t="shared" si="9"/>
        <v>0</v>
      </c>
      <c r="G94" s="8">
        <f t="shared" si="9"/>
        <v>0</v>
      </c>
      <c r="H94" s="8">
        <f t="shared" si="9"/>
        <v>5.6</v>
      </c>
      <c r="I94" s="8">
        <f t="shared" si="9"/>
        <v>0</v>
      </c>
      <c r="J94" s="11"/>
      <c r="K94" s="11"/>
      <c r="L94" s="11"/>
      <c r="M94" s="78"/>
      <c r="N94" s="1"/>
    </row>
    <row r="95" spans="1:14" ht="14.25" customHeight="1">
      <c r="A95" s="62"/>
      <c r="B95" s="41"/>
      <c r="C95" s="67"/>
      <c r="D95" s="8" t="s">
        <v>15</v>
      </c>
      <c r="E95" s="8">
        <f>SUM(E89:E94)</f>
        <v>8.61</v>
      </c>
      <c r="F95" s="8">
        <f>SUM(F89:F94)</f>
        <v>0</v>
      </c>
      <c r="G95" s="8">
        <f>SUM(G89:G94)</f>
        <v>0</v>
      </c>
      <c r="H95" s="8">
        <f>SUM(H89:H94)</f>
        <v>8.61</v>
      </c>
      <c r="I95" s="8">
        <f>SUM(I89:I94)</f>
        <v>0</v>
      </c>
      <c r="J95" s="11"/>
      <c r="K95" s="11"/>
      <c r="L95" s="11"/>
      <c r="M95" s="79"/>
      <c r="N95" s="1"/>
    </row>
    <row r="96" spans="1:14" ht="12.75">
      <c r="A96" s="45" t="s">
        <v>105</v>
      </c>
      <c r="B96" s="39" t="s">
        <v>74</v>
      </c>
      <c r="C96" s="39" t="s">
        <v>73</v>
      </c>
      <c r="D96" s="3">
        <v>2018</v>
      </c>
      <c r="E96" s="3">
        <f aca="true" t="shared" si="10" ref="E96:E101">F96+G96+H96+I96</f>
        <v>0.11</v>
      </c>
      <c r="F96" s="3">
        <v>0</v>
      </c>
      <c r="G96" s="3">
        <v>0</v>
      </c>
      <c r="H96" s="3">
        <v>0.11</v>
      </c>
      <c r="I96" s="3">
        <v>0</v>
      </c>
      <c r="J96" s="3"/>
      <c r="K96" s="3"/>
      <c r="L96" s="3"/>
      <c r="M96" s="58" t="s">
        <v>169</v>
      </c>
      <c r="N96" s="1"/>
    </row>
    <row r="97" spans="1:14" ht="12.75">
      <c r="A97" s="45"/>
      <c r="B97" s="40"/>
      <c r="C97" s="40"/>
      <c r="D97" s="3">
        <v>2019</v>
      </c>
      <c r="E97" s="3">
        <f t="shared" si="10"/>
        <v>0.12</v>
      </c>
      <c r="F97" s="3">
        <v>0</v>
      </c>
      <c r="G97" s="3">
        <v>0</v>
      </c>
      <c r="H97" s="3">
        <v>0.12</v>
      </c>
      <c r="I97" s="3">
        <v>0</v>
      </c>
      <c r="J97" s="3"/>
      <c r="K97" s="3"/>
      <c r="L97" s="3"/>
      <c r="M97" s="58"/>
      <c r="N97" s="1"/>
    </row>
    <row r="98" spans="1:14" ht="12.75">
      <c r="A98" s="45"/>
      <c r="B98" s="40"/>
      <c r="C98" s="40"/>
      <c r="D98" s="3">
        <v>2020</v>
      </c>
      <c r="E98" s="3">
        <f t="shared" si="10"/>
        <v>0.13</v>
      </c>
      <c r="F98" s="3">
        <v>0</v>
      </c>
      <c r="G98" s="3">
        <v>0</v>
      </c>
      <c r="H98" s="3">
        <v>0.13</v>
      </c>
      <c r="I98" s="3">
        <v>0</v>
      </c>
      <c r="J98" s="3"/>
      <c r="K98" s="3"/>
      <c r="L98" s="3"/>
      <c r="M98" s="58"/>
      <c r="N98" s="1"/>
    </row>
    <row r="99" spans="1:14" ht="12.75">
      <c r="A99" s="45"/>
      <c r="B99" s="40"/>
      <c r="C99" s="40"/>
      <c r="D99" s="3">
        <v>2021</v>
      </c>
      <c r="E99" s="3">
        <f t="shared" si="10"/>
        <v>0.14</v>
      </c>
      <c r="F99" s="3">
        <v>0</v>
      </c>
      <c r="G99" s="3">
        <v>0</v>
      </c>
      <c r="H99" s="3">
        <v>0.14</v>
      </c>
      <c r="I99" s="3">
        <v>0</v>
      </c>
      <c r="J99" s="3"/>
      <c r="K99" s="3"/>
      <c r="L99" s="3"/>
      <c r="M99" s="58"/>
      <c r="N99" s="1"/>
    </row>
    <row r="100" spans="1:14" ht="12.75">
      <c r="A100" s="45"/>
      <c r="B100" s="40"/>
      <c r="C100" s="40"/>
      <c r="D100" s="3">
        <v>2022</v>
      </c>
      <c r="E100" s="3">
        <f t="shared" si="10"/>
        <v>0.15</v>
      </c>
      <c r="F100" s="3">
        <v>0</v>
      </c>
      <c r="G100" s="3">
        <v>0</v>
      </c>
      <c r="H100" s="3">
        <v>0.15</v>
      </c>
      <c r="I100" s="3">
        <v>0</v>
      </c>
      <c r="J100" s="3"/>
      <c r="K100" s="3"/>
      <c r="L100" s="3"/>
      <c r="M100" s="58"/>
      <c r="N100" s="1"/>
    </row>
    <row r="101" spans="1:14" ht="12.75">
      <c r="A101" s="45"/>
      <c r="B101" s="40"/>
      <c r="C101" s="40"/>
      <c r="D101" s="3" t="s">
        <v>14</v>
      </c>
      <c r="E101" s="3">
        <f t="shared" si="10"/>
        <v>1.6</v>
      </c>
      <c r="F101" s="3">
        <v>0</v>
      </c>
      <c r="G101" s="3">
        <v>0</v>
      </c>
      <c r="H101" s="3">
        <v>1.6</v>
      </c>
      <c r="I101" s="3">
        <v>0</v>
      </c>
      <c r="J101" s="3"/>
      <c r="K101" s="3"/>
      <c r="L101" s="3"/>
      <c r="M101" s="58"/>
      <c r="N101" s="1"/>
    </row>
    <row r="102" spans="1:14" ht="21" customHeight="1">
      <c r="A102" s="46"/>
      <c r="B102" s="41"/>
      <c r="C102" s="41"/>
      <c r="D102" s="4" t="s">
        <v>15</v>
      </c>
      <c r="E102" s="4">
        <f>SUM(E96:E101)</f>
        <v>2.25</v>
      </c>
      <c r="F102" s="4">
        <f>SUM(F96:F101)</f>
        <v>0</v>
      </c>
      <c r="G102" s="4">
        <f>SUM(G96:G101)</f>
        <v>0</v>
      </c>
      <c r="H102" s="4">
        <f>SUM(H96:H101)</f>
        <v>2.25</v>
      </c>
      <c r="I102" s="4">
        <f>SUM(I96:I101)</f>
        <v>0</v>
      </c>
      <c r="J102" s="3"/>
      <c r="K102" s="3"/>
      <c r="L102" s="3"/>
      <c r="M102" s="59"/>
      <c r="N102" s="1"/>
    </row>
    <row r="103" spans="1:14" ht="12.75">
      <c r="A103" s="45" t="s">
        <v>106</v>
      </c>
      <c r="B103" s="39" t="s">
        <v>48</v>
      </c>
      <c r="C103" s="70" t="s">
        <v>24</v>
      </c>
      <c r="D103" s="3">
        <v>2018</v>
      </c>
      <c r="E103" s="3">
        <f aca="true" t="shared" si="11" ref="E103:E109">F103+G103+H103+I103</f>
        <v>0.35</v>
      </c>
      <c r="F103" s="3">
        <v>0</v>
      </c>
      <c r="G103" s="3">
        <v>0</v>
      </c>
      <c r="H103" s="3">
        <v>0.35</v>
      </c>
      <c r="I103" s="3">
        <v>0</v>
      </c>
      <c r="J103" s="3"/>
      <c r="K103" s="3"/>
      <c r="L103" s="3"/>
      <c r="M103" s="58" t="s">
        <v>169</v>
      </c>
      <c r="N103" s="1"/>
    </row>
    <row r="104" spans="1:14" ht="12.75">
      <c r="A104" s="45"/>
      <c r="B104" s="40"/>
      <c r="C104" s="40"/>
      <c r="D104" s="3">
        <v>2019</v>
      </c>
      <c r="E104" s="3">
        <f t="shared" si="11"/>
        <v>0.53</v>
      </c>
      <c r="F104" s="3">
        <v>0</v>
      </c>
      <c r="G104" s="3">
        <v>0</v>
      </c>
      <c r="H104" s="3">
        <v>0.53</v>
      </c>
      <c r="I104" s="3">
        <v>0</v>
      </c>
      <c r="J104" s="3"/>
      <c r="K104" s="3"/>
      <c r="L104" s="3"/>
      <c r="M104" s="58"/>
      <c r="N104" s="1"/>
    </row>
    <row r="105" spans="1:14" ht="12.75">
      <c r="A105" s="45"/>
      <c r="B105" s="40"/>
      <c r="C105" s="40"/>
      <c r="D105" s="3">
        <v>2020</v>
      </c>
      <c r="E105" s="3">
        <f t="shared" si="11"/>
        <v>0.48</v>
      </c>
      <c r="F105" s="3">
        <v>0</v>
      </c>
      <c r="G105" s="3">
        <v>0</v>
      </c>
      <c r="H105" s="3">
        <v>0.48</v>
      </c>
      <c r="I105" s="3">
        <v>0</v>
      </c>
      <c r="J105" s="3"/>
      <c r="K105" s="3"/>
      <c r="L105" s="3"/>
      <c r="M105" s="58"/>
      <c r="N105" s="1"/>
    </row>
    <row r="106" spans="1:14" ht="12.75">
      <c r="A106" s="45"/>
      <c r="B106" s="40"/>
      <c r="C106" s="40"/>
      <c r="D106" s="3">
        <v>2021</v>
      </c>
      <c r="E106" s="3">
        <f t="shared" si="11"/>
        <v>0.5</v>
      </c>
      <c r="F106" s="3">
        <v>0</v>
      </c>
      <c r="G106" s="3">
        <v>0</v>
      </c>
      <c r="H106" s="3">
        <v>0.5</v>
      </c>
      <c r="I106" s="3">
        <v>0</v>
      </c>
      <c r="J106" s="3"/>
      <c r="K106" s="3"/>
      <c r="L106" s="3"/>
      <c r="M106" s="58"/>
      <c r="N106" s="1"/>
    </row>
    <row r="107" spans="1:14" ht="12.75">
      <c r="A107" s="45"/>
      <c r="B107" s="40"/>
      <c r="C107" s="40"/>
      <c r="D107" s="3">
        <v>2022</v>
      </c>
      <c r="E107" s="3">
        <f t="shared" si="11"/>
        <v>0.5</v>
      </c>
      <c r="F107" s="3">
        <v>0</v>
      </c>
      <c r="G107" s="3">
        <v>0</v>
      </c>
      <c r="H107" s="3">
        <v>0.5</v>
      </c>
      <c r="I107" s="3">
        <v>0</v>
      </c>
      <c r="J107" s="3"/>
      <c r="K107" s="3"/>
      <c r="L107" s="3"/>
      <c r="M107" s="58"/>
      <c r="N107" s="1"/>
    </row>
    <row r="108" spans="1:14" ht="12.75">
      <c r="A108" s="45"/>
      <c r="B108" s="40"/>
      <c r="C108" s="40"/>
      <c r="D108" s="3" t="s">
        <v>14</v>
      </c>
      <c r="E108" s="3">
        <f t="shared" si="11"/>
        <v>4</v>
      </c>
      <c r="F108" s="3">
        <v>0</v>
      </c>
      <c r="G108" s="3">
        <v>0</v>
      </c>
      <c r="H108" s="3">
        <v>4</v>
      </c>
      <c r="I108" s="3">
        <v>0</v>
      </c>
      <c r="J108" s="3"/>
      <c r="K108" s="3"/>
      <c r="L108" s="3"/>
      <c r="M108" s="58"/>
      <c r="N108" s="1"/>
    </row>
    <row r="109" spans="1:14" ht="12.75">
      <c r="A109" s="46"/>
      <c r="B109" s="41"/>
      <c r="C109" s="41"/>
      <c r="D109" s="4" t="s">
        <v>15</v>
      </c>
      <c r="E109" s="4">
        <f t="shared" si="11"/>
        <v>6.359999999999999</v>
      </c>
      <c r="F109" s="4">
        <f>SUM(F103:F108)</f>
        <v>0</v>
      </c>
      <c r="G109" s="4">
        <f>SUM(G103:G108)</f>
        <v>0</v>
      </c>
      <c r="H109" s="4">
        <f>SUM(H103:H108)</f>
        <v>6.359999999999999</v>
      </c>
      <c r="I109" s="4">
        <f>SUM(I103:I108)</f>
        <v>0</v>
      </c>
      <c r="J109" s="3"/>
      <c r="K109" s="3"/>
      <c r="L109" s="3"/>
      <c r="M109" s="59"/>
      <c r="N109" s="1"/>
    </row>
    <row r="110" spans="1:14" ht="13.5">
      <c r="A110" s="61" t="s">
        <v>107</v>
      </c>
      <c r="B110" s="55" t="s">
        <v>19</v>
      </c>
      <c r="C110" s="53"/>
      <c r="D110" s="8">
        <v>2018</v>
      </c>
      <c r="E110" s="8">
        <f aca="true" t="shared" si="12" ref="E110:I115">E117+E124+E131</f>
        <v>1.6099999999999999</v>
      </c>
      <c r="F110" s="8">
        <f t="shared" si="12"/>
        <v>0</v>
      </c>
      <c r="G110" s="8">
        <f t="shared" si="12"/>
        <v>0.2</v>
      </c>
      <c r="H110" s="8">
        <f t="shared" si="12"/>
        <v>1.41</v>
      </c>
      <c r="I110" s="8">
        <f t="shared" si="12"/>
        <v>0</v>
      </c>
      <c r="J110" s="11"/>
      <c r="K110" s="11"/>
      <c r="L110" s="11"/>
      <c r="M110" s="78"/>
      <c r="N110" s="1"/>
    </row>
    <row r="111" spans="1:14" ht="13.5">
      <c r="A111" s="61"/>
      <c r="B111" s="40"/>
      <c r="C111" s="53"/>
      <c r="D111" s="8">
        <v>2019</v>
      </c>
      <c r="E111" s="8">
        <f t="shared" si="12"/>
        <v>1.63</v>
      </c>
      <c r="F111" s="8">
        <f t="shared" si="12"/>
        <v>0</v>
      </c>
      <c r="G111" s="8">
        <f t="shared" si="12"/>
        <v>0.2</v>
      </c>
      <c r="H111" s="8">
        <f t="shared" si="12"/>
        <v>1.43</v>
      </c>
      <c r="I111" s="8">
        <f t="shared" si="12"/>
        <v>0</v>
      </c>
      <c r="J111" s="11"/>
      <c r="K111" s="11"/>
      <c r="L111" s="11"/>
      <c r="M111" s="78"/>
      <c r="N111" s="1"/>
    </row>
    <row r="112" spans="1:14" ht="13.5">
      <c r="A112" s="61"/>
      <c r="B112" s="40"/>
      <c r="C112" s="53"/>
      <c r="D112" s="8">
        <v>2020</v>
      </c>
      <c r="E112" s="8">
        <f t="shared" si="12"/>
        <v>1.6199999999999999</v>
      </c>
      <c r="F112" s="8">
        <f t="shared" si="12"/>
        <v>0</v>
      </c>
      <c r="G112" s="8">
        <f t="shared" si="12"/>
        <v>0.2</v>
      </c>
      <c r="H112" s="8">
        <f t="shared" si="12"/>
        <v>1.42</v>
      </c>
      <c r="I112" s="8">
        <f t="shared" si="12"/>
        <v>0</v>
      </c>
      <c r="J112" s="11"/>
      <c r="K112" s="11"/>
      <c r="L112" s="11"/>
      <c r="M112" s="78"/>
      <c r="N112" s="1"/>
    </row>
    <row r="113" spans="1:14" ht="13.5">
      <c r="A113" s="61"/>
      <c r="B113" s="40"/>
      <c r="C113" s="53"/>
      <c r="D113" s="8">
        <v>2021</v>
      </c>
      <c r="E113" s="8">
        <f t="shared" si="12"/>
        <v>1.7</v>
      </c>
      <c r="F113" s="8">
        <f t="shared" si="12"/>
        <v>0</v>
      </c>
      <c r="G113" s="8">
        <f t="shared" si="12"/>
        <v>0.2</v>
      </c>
      <c r="H113" s="8">
        <f t="shared" si="12"/>
        <v>1.5</v>
      </c>
      <c r="I113" s="8">
        <f t="shared" si="12"/>
        <v>0</v>
      </c>
      <c r="J113" s="11"/>
      <c r="K113" s="11"/>
      <c r="L113" s="11"/>
      <c r="M113" s="78"/>
      <c r="N113" s="1"/>
    </row>
    <row r="114" spans="1:14" ht="13.5">
      <c r="A114" s="61"/>
      <c r="B114" s="40"/>
      <c r="C114" s="53"/>
      <c r="D114" s="8">
        <v>2022</v>
      </c>
      <c r="E114" s="8">
        <f t="shared" si="12"/>
        <v>1.7</v>
      </c>
      <c r="F114" s="8">
        <f t="shared" si="12"/>
        <v>0</v>
      </c>
      <c r="G114" s="8">
        <f t="shared" si="12"/>
        <v>0.2</v>
      </c>
      <c r="H114" s="8">
        <f t="shared" si="12"/>
        <v>1.5</v>
      </c>
      <c r="I114" s="8">
        <f t="shared" si="12"/>
        <v>0</v>
      </c>
      <c r="J114" s="11"/>
      <c r="K114" s="11"/>
      <c r="L114" s="11"/>
      <c r="M114" s="78"/>
      <c r="N114" s="1"/>
    </row>
    <row r="115" spans="1:14" ht="13.5">
      <c r="A115" s="61"/>
      <c r="B115" s="40"/>
      <c r="C115" s="53"/>
      <c r="D115" s="8" t="s">
        <v>14</v>
      </c>
      <c r="E115" s="8">
        <f t="shared" si="12"/>
        <v>13.08</v>
      </c>
      <c r="F115" s="8">
        <f t="shared" si="12"/>
        <v>0</v>
      </c>
      <c r="G115" s="8">
        <f t="shared" si="12"/>
        <v>0.2</v>
      </c>
      <c r="H115" s="8">
        <f t="shared" si="12"/>
        <v>12.88</v>
      </c>
      <c r="I115" s="8">
        <f t="shared" si="12"/>
        <v>0</v>
      </c>
      <c r="J115" s="11"/>
      <c r="K115" s="11"/>
      <c r="L115" s="11"/>
      <c r="M115" s="78"/>
      <c r="N115" s="1"/>
    </row>
    <row r="116" spans="1:14" ht="13.5">
      <c r="A116" s="62"/>
      <c r="B116" s="41"/>
      <c r="C116" s="54"/>
      <c r="D116" s="8" t="s">
        <v>15</v>
      </c>
      <c r="E116" s="8">
        <f>SUM(E110:E115)</f>
        <v>21.34</v>
      </c>
      <c r="F116" s="8">
        <f>SUM(F110:F115)</f>
        <v>0</v>
      </c>
      <c r="G116" s="8">
        <f>SUM(G110:G115)</f>
        <v>1.2</v>
      </c>
      <c r="H116" s="8">
        <f>SUM(H110:H115)</f>
        <v>20.14</v>
      </c>
      <c r="I116" s="8">
        <f>SUM(I110:I115)</f>
        <v>0</v>
      </c>
      <c r="J116" s="11"/>
      <c r="K116" s="11"/>
      <c r="L116" s="11"/>
      <c r="M116" s="79"/>
      <c r="N116" s="1"/>
    </row>
    <row r="117" spans="1:14" ht="12.75">
      <c r="A117" s="45" t="s">
        <v>108</v>
      </c>
      <c r="B117" s="39" t="s">
        <v>38</v>
      </c>
      <c r="C117" s="39" t="s">
        <v>25</v>
      </c>
      <c r="D117" s="3">
        <v>2018</v>
      </c>
      <c r="E117" s="3">
        <f aca="true" t="shared" si="13" ref="E117:E130">F117+G117+H117+I117</f>
        <v>0.04</v>
      </c>
      <c r="F117" s="3">
        <v>0</v>
      </c>
      <c r="G117" s="3">
        <v>0</v>
      </c>
      <c r="H117" s="3">
        <v>0.04</v>
      </c>
      <c r="I117" s="3">
        <v>0</v>
      </c>
      <c r="J117" s="3"/>
      <c r="K117" s="3"/>
      <c r="L117" s="3"/>
      <c r="M117" s="58" t="s">
        <v>169</v>
      </c>
      <c r="N117" s="1"/>
    </row>
    <row r="118" spans="1:14" ht="12.75">
      <c r="A118" s="45"/>
      <c r="B118" s="40"/>
      <c r="C118" s="40"/>
      <c r="D118" s="3">
        <v>2019</v>
      </c>
      <c r="E118" s="3">
        <f t="shared" si="13"/>
        <v>0.04</v>
      </c>
      <c r="F118" s="3">
        <v>0</v>
      </c>
      <c r="G118" s="3">
        <v>0</v>
      </c>
      <c r="H118" s="3">
        <v>0.04</v>
      </c>
      <c r="I118" s="3">
        <v>0</v>
      </c>
      <c r="J118" s="3"/>
      <c r="K118" s="3"/>
      <c r="L118" s="3"/>
      <c r="M118" s="58"/>
      <c r="N118" s="1"/>
    </row>
    <row r="119" spans="1:14" ht="12.75">
      <c r="A119" s="45"/>
      <c r="B119" s="40"/>
      <c r="C119" s="40"/>
      <c r="D119" s="3">
        <v>2020</v>
      </c>
      <c r="E119" s="3">
        <f t="shared" si="13"/>
        <v>0.05</v>
      </c>
      <c r="F119" s="3">
        <v>0</v>
      </c>
      <c r="G119" s="3">
        <v>0</v>
      </c>
      <c r="H119" s="3">
        <v>0.05</v>
      </c>
      <c r="I119" s="3">
        <v>0</v>
      </c>
      <c r="J119" s="3"/>
      <c r="K119" s="3"/>
      <c r="L119" s="3"/>
      <c r="M119" s="58"/>
      <c r="N119" s="1"/>
    </row>
    <row r="120" spans="1:14" ht="12.75">
      <c r="A120" s="45"/>
      <c r="B120" s="40"/>
      <c r="C120" s="40"/>
      <c r="D120" s="3">
        <v>2021</v>
      </c>
      <c r="E120" s="3">
        <f t="shared" si="13"/>
        <v>0.05</v>
      </c>
      <c r="F120" s="3">
        <v>0</v>
      </c>
      <c r="G120" s="3">
        <v>0</v>
      </c>
      <c r="H120" s="3">
        <v>0.05</v>
      </c>
      <c r="I120" s="3">
        <v>0</v>
      </c>
      <c r="J120" s="3"/>
      <c r="K120" s="3"/>
      <c r="L120" s="3"/>
      <c r="M120" s="58"/>
      <c r="N120" s="1"/>
    </row>
    <row r="121" spans="1:14" ht="12.75">
      <c r="A121" s="45"/>
      <c r="B121" s="40"/>
      <c r="C121" s="40"/>
      <c r="D121" s="3">
        <v>2022</v>
      </c>
      <c r="E121" s="3">
        <f t="shared" si="13"/>
        <v>0.05</v>
      </c>
      <c r="F121" s="3">
        <v>0</v>
      </c>
      <c r="G121" s="3">
        <v>0</v>
      </c>
      <c r="H121" s="3">
        <v>0.05</v>
      </c>
      <c r="I121" s="3">
        <v>0</v>
      </c>
      <c r="J121" s="3"/>
      <c r="K121" s="3"/>
      <c r="L121" s="3"/>
      <c r="M121" s="58"/>
      <c r="N121" s="1"/>
    </row>
    <row r="122" spans="1:14" ht="12.75">
      <c r="A122" s="45"/>
      <c r="B122" s="40"/>
      <c r="C122" s="40"/>
      <c r="D122" s="3" t="s">
        <v>14</v>
      </c>
      <c r="E122" s="3">
        <f t="shared" si="13"/>
        <v>0.4</v>
      </c>
      <c r="F122" s="3">
        <v>0</v>
      </c>
      <c r="G122" s="3">
        <v>0</v>
      </c>
      <c r="H122" s="3">
        <v>0.4</v>
      </c>
      <c r="I122" s="3">
        <v>0</v>
      </c>
      <c r="J122" s="3"/>
      <c r="K122" s="3"/>
      <c r="L122" s="3"/>
      <c r="M122" s="58"/>
      <c r="N122" s="1"/>
    </row>
    <row r="123" spans="1:14" ht="32.25" customHeight="1">
      <c r="A123" s="46"/>
      <c r="B123" s="41"/>
      <c r="C123" s="41"/>
      <c r="D123" s="4" t="s">
        <v>15</v>
      </c>
      <c r="E123" s="4">
        <f t="shared" si="13"/>
        <v>0.63</v>
      </c>
      <c r="F123" s="4">
        <f>SUM(F117:F122)</f>
        <v>0</v>
      </c>
      <c r="G123" s="4">
        <f>SUM(G117:G122)</f>
        <v>0</v>
      </c>
      <c r="H123" s="4">
        <f>SUM(H117:H122)</f>
        <v>0.63</v>
      </c>
      <c r="I123" s="4">
        <f>SUM(I117:I122)</f>
        <v>0</v>
      </c>
      <c r="J123" s="3"/>
      <c r="K123" s="3"/>
      <c r="L123" s="3"/>
      <c r="M123" s="59"/>
      <c r="N123" s="1"/>
    </row>
    <row r="124" spans="1:14" ht="12.75">
      <c r="A124" s="45" t="s">
        <v>109</v>
      </c>
      <c r="B124" s="39" t="s">
        <v>66</v>
      </c>
      <c r="C124" s="39" t="s">
        <v>65</v>
      </c>
      <c r="D124" s="3">
        <v>2018</v>
      </c>
      <c r="E124" s="3">
        <f t="shared" si="13"/>
        <v>0.24</v>
      </c>
      <c r="F124" s="3">
        <v>0</v>
      </c>
      <c r="G124" s="3">
        <v>0</v>
      </c>
      <c r="H124" s="6">
        <v>0.24</v>
      </c>
      <c r="I124" s="3">
        <v>0</v>
      </c>
      <c r="J124" s="3"/>
      <c r="K124" s="3"/>
      <c r="L124" s="3"/>
      <c r="M124" s="58" t="s">
        <v>169</v>
      </c>
      <c r="N124" s="1"/>
    </row>
    <row r="125" spans="1:14" ht="12.75">
      <c r="A125" s="45"/>
      <c r="B125" s="40"/>
      <c r="C125" s="40"/>
      <c r="D125" s="3">
        <v>2019</v>
      </c>
      <c r="E125" s="3">
        <f t="shared" si="13"/>
        <v>0.26</v>
      </c>
      <c r="F125" s="3">
        <v>0</v>
      </c>
      <c r="G125" s="3">
        <v>0</v>
      </c>
      <c r="H125" s="6">
        <v>0.26</v>
      </c>
      <c r="I125" s="3">
        <v>0</v>
      </c>
      <c r="J125" s="3"/>
      <c r="K125" s="3"/>
      <c r="L125" s="3"/>
      <c r="M125" s="58"/>
      <c r="N125" s="1"/>
    </row>
    <row r="126" spans="1:14" ht="12.75">
      <c r="A126" s="45"/>
      <c r="B126" s="40"/>
      <c r="C126" s="40"/>
      <c r="D126" s="3">
        <v>2020</v>
      </c>
      <c r="E126" s="3">
        <f t="shared" si="13"/>
        <v>0.24</v>
      </c>
      <c r="F126" s="3">
        <v>0</v>
      </c>
      <c r="G126" s="3">
        <v>0</v>
      </c>
      <c r="H126" s="6">
        <v>0.24</v>
      </c>
      <c r="I126" s="3">
        <v>0</v>
      </c>
      <c r="J126" s="3"/>
      <c r="K126" s="3"/>
      <c r="L126" s="3"/>
      <c r="M126" s="58"/>
      <c r="N126" s="1"/>
    </row>
    <row r="127" spans="1:14" ht="12.75">
      <c r="A127" s="45"/>
      <c r="B127" s="40"/>
      <c r="C127" s="40"/>
      <c r="D127" s="3">
        <v>2021</v>
      </c>
      <c r="E127" s="3">
        <f t="shared" si="13"/>
        <v>0.25</v>
      </c>
      <c r="F127" s="3">
        <v>0</v>
      </c>
      <c r="G127" s="3">
        <v>0</v>
      </c>
      <c r="H127" s="6">
        <v>0.25</v>
      </c>
      <c r="I127" s="3">
        <v>0</v>
      </c>
      <c r="J127" s="3"/>
      <c r="K127" s="3"/>
      <c r="L127" s="3"/>
      <c r="M127" s="58"/>
      <c r="N127" s="1"/>
    </row>
    <row r="128" spans="1:14" ht="12.75">
      <c r="A128" s="45"/>
      <c r="B128" s="40"/>
      <c r="C128" s="40"/>
      <c r="D128" s="3">
        <v>2022</v>
      </c>
      <c r="E128" s="3">
        <f t="shared" si="13"/>
        <v>0.25</v>
      </c>
      <c r="F128" s="3">
        <v>0</v>
      </c>
      <c r="G128" s="3">
        <v>0</v>
      </c>
      <c r="H128" s="6">
        <v>0.25</v>
      </c>
      <c r="I128" s="3">
        <v>0</v>
      </c>
      <c r="J128" s="3"/>
      <c r="K128" s="3"/>
      <c r="L128" s="3"/>
      <c r="M128" s="58"/>
      <c r="N128" s="1"/>
    </row>
    <row r="129" spans="1:14" ht="12.75">
      <c r="A129" s="45"/>
      <c r="B129" s="40"/>
      <c r="C129" s="40"/>
      <c r="D129" s="3" t="s">
        <v>14</v>
      </c>
      <c r="E129" s="3">
        <f t="shared" si="13"/>
        <v>2.08</v>
      </c>
      <c r="F129" s="3">
        <v>0</v>
      </c>
      <c r="G129" s="3">
        <v>0</v>
      </c>
      <c r="H129" s="6">
        <v>2.08</v>
      </c>
      <c r="I129" s="3">
        <v>0</v>
      </c>
      <c r="J129" s="3"/>
      <c r="K129" s="3"/>
      <c r="L129" s="3"/>
      <c r="M129" s="58"/>
      <c r="N129" s="1"/>
    </row>
    <row r="130" spans="1:14" ht="12.75">
      <c r="A130" s="46"/>
      <c r="B130" s="41"/>
      <c r="C130" s="41"/>
      <c r="D130" s="4" t="s">
        <v>15</v>
      </c>
      <c r="E130" s="4">
        <f t="shared" si="13"/>
        <v>3.3200000000000003</v>
      </c>
      <c r="F130" s="4">
        <f>SUM(F124:F129)</f>
        <v>0</v>
      </c>
      <c r="G130" s="4">
        <f>SUM(G124:G129)</f>
        <v>0</v>
      </c>
      <c r="H130" s="4">
        <f>SUM(H124:H129)</f>
        <v>3.3200000000000003</v>
      </c>
      <c r="I130" s="4">
        <f>SUM(I124:I129)</f>
        <v>0</v>
      </c>
      <c r="J130" s="3"/>
      <c r="K130" s="3"/>
      <c r="L130" s="3"/>
      <c r="M130" s="59"/>
      <c r="N130" s="1"/>
    </row>
    <row r="131" spans="1:14" ht="12.75">
      <c r="A131" s="45" t="s">
        <v>110</v>
      </c>
      <c r="B131" s="39" t="s">
        <v>40</v>
      </c>
      <c r="C131" s="70" t="s">
        <v>27</v>
      </c>
      <c r="D131" s="3">
        <v>2018</v>
      </c>
      <c r="E131" s="3">
        <f aca="true" t="shared" si="14" ref="E131:E137">F131+G131+H131+I131</f>
        <v>1.3299999999999998</v>
      </c>
      <c r="F131" s="3">
        <v>0</v>
      </c>
      <c r="G131" s="3">
        <v>0.2</v>
      </c>
      <c r="H131" s="3">
        <v>1.13</v>
      </c>
      <c r="I131" s="3">
        <v>0</v>
      </c>
      <c r="J131" s="3"/>
      <c r="K131" s="3"/>
      <c r="L131" s="3"/>
      <c r="M131" s="58" t="s">
        <v>169</v>
      </c>
      <c r="N131" s="1"/>
    </row>
    <row r="132" spans="1:14" ht="12.75">
      <c r="A132" s="45"/>
      <c r="B132" s="40"/>
      <c r="C132" s="40"/>
      <c r="D132" s="3">
        <v>2019</v>
      </c>
      <c r="E132" s="3">
        <f t="shared" si="14"/>
        <v>1.3299999999999998</v>
      </c>
      <c r="F132" s="3">
        <v>0</v>
      </c>
      <c r="G132" s="3">
        <v>0.2</v>
      </c>
      <c r="H132" s="3">
        <v>1.13</v>
      </c>
      <c r="I132" s="3">
        <v>0</v>
      </c>
      <c r="J132" s="3"/>
      <c r="K132" s="3"/>
      <c r="L132" s="3"/>
      <c r="M132" s="58"/>
      <c r="N132" s="1"/>
    </row>
    <row r="133" spans="1:14" ht="12.75">
      <c r="A133" s="45"/>
      <c r="B133" s="40"/>
      <c r="C133" s="40"/>
      <c r="D133" s="3">
        <v>2020</v>
      </c>
      <c r="E133" s="3">
        <f t="shared" si="14"/>
        <v>1.3299999999999998</v>
      </c>
      <c r="F133" s="3">
        <v>0</v>
      </c>
      <c r="G133" s="3">
        <v>0.2</v>
      </c>
      <c r="H133" s="3">
        <v>1.13</v>
      </c>
      <c r="I133" s="3">
        <v>0</v>
      </c>
      <c r="J133" s="3"/>
      <c r="K133" s="3"/>
      <c r="L133" s="3"/>
      <c r="M133" s="58"/>
      <c r="N133" s="1"/>
    </row>
    <row r="134" spans="1:14" ht="12.75">
      <c r="A134" s="45"/>
      <c r="B134" s="40"/>
      <c r="C134" s="40"/>
      <c r="D134" s="3">
        <v>2021</v>
      </c>
      <c r="E134" s="3">
        <f t="shared" si="14"/>
        <v>1.4</v>
      </c>
      <c r="F134" s="3">
        <v>0</v>
      </c>
      <c r="G134" s="3">
        <v>0.2</v>
      </c>
      <c r="H134" s="3">
        <v>1.2</v>
      </c>
      <c r="I134" s="3">
        <v>0</v>
      </c>
      <c r="J134" s="3"/>
      <c r="K134" s="3"/>
      <c r="L134" s="3"/>
      <c r="M134" s="58"/>
      <c r="N134" s="1"/>
    </row>
    <row r="135" spans="1:14" ht="12.75">
      <c r="A135" s="45"/>
      <c r="B135" s="40"/>
      <c r="C135" s="40"/>
      <c r="D135" s="3">
        <v>2022</v>
      </c>
      <c r="E135" s="3">
        <f t="shared" si="14"/>
        <v>1.4</v>
      </c>
      <c r="F135" s="3">
        <v>0</v>
      </c>
      <c r="G135" s="3">
        <v>0.2</v>
      </c>
      <c r="H135" s="3">
        <v>1.2</v>
      </c>
      <c r="I135" s="3">
        <v>0</v>
      </c>
      <c r="J135" s="3"/>
      <c r="K135" s="3"/>
      <c r="L135" s="3"/>
      <c r="M135" s="58"/>
      <c r="N135" s="1"/>
    </row>
    <row r="136" spans="1:14" ht="12.75">
      <c r="A136" s="45"/>
      <c r="B136" s="40"/>
      <c r="C136" s="40"/>
      <c r="D136" s="3" t="s">
        <v>14</v>
      </c>
      <c r="E136" s="3">
        <f t="shared" si="14"/>
        <v>10.6</v>
      </c>
      <c r="F136" s="3">
        <v>0</v>
      </c>
      <c r="G136" s="3">
        <v>0.2</v>
      </c>
      <c r="H136" s="3">
        <v>10.4</v>
      </c>
      <c r="I136" s="3">
        <v>0</v>
      </c>
      <c r="J136" s="3"/>
      <c r="K136" s="3"/>
      <c r="L136" s="3"/>
      <c r="M136" s="58"/>
      <c r="N136" s="1"/>
    </row>
    <row r="137" spans="1:14" ht="24" customHeight="1">
      <c r="A137" s="46"/>
      <c r="B137" s="41"/>
      <c r="C137" s="41"/>
      <c r="D137" s="4" t="s">
        <v>15</v>
      </c>
      <c r="E137" s="4">
        <f t="shared" si="14"/>
        <v>17.39</v>
      </c>
      <c r="F137" s="4">
        <f>SUM(F131:F136)</f>
        <v>0</v>
      </c>
      <c r="G137" s="4">
        <f>SUM(G131:G136)</f>
        <v>1.2</v>
      </c>
      <c r="H137" s="4">
        <f>SUM(H131:H136)</f>
        <v>16.19</v>
      </c>
      <c r="I137" s="4">
        <f>SUM(I131:I136)</f>
        <v>0</v>
      </c>
      <c r="J137" s="3"/>
      <c r="K137" s="3"/>
      <c r="L137" s="3"/>
      <c r="M137" s="59"/>
      <c r="N137" s="1"/>
    </row>
    <row r="138" spans="1:14" ht="13.5">
      <c r="A138" s="61" t="s">
        <v>111</v>
      </c>
      <c r="B138" s="55" t="s">
        <v>20</v>
      </c>
      <c r="C138" s="53"/>
      <c r="D138" s="8">
        <v>2018</v>
      </c>
      <c r="E138" s="8">
        <f aca="true" t="shared" si="15" ref="E138:I143">E145</f>
        <v>3.69</v>
      </c>
      <c r="F138" s="8">
        <f t="shared" si="15"/>
        <v>0</v>
      </c>
      <c r="G138" s="8">
        <f t="shared" si="15"/>
        <v>0.45</v>
      </c>
      <c r="H138" s="8">
        <f t="shared" si="15"/>
        <v>1.24</v>
      </c>
      <c r="I138" s="8">
        <f t="shared" si="15"/>
        <v>2</v>
      </c>
      <c r="J138" s="11"/>
      <c r="K138" s="11"/>
      <c r="L138" s="11"/>
      <c r="M138" s="78"/>
      <c r="N138" s="1"/>
    </row>
    <row r="139" spans="1:14" ht="13.5">
      <c r="A139" s="61"/>
      <c r="B139" s="40"/>
      <c r="C139" s="53"/>
      <c r="D139" s="8">
        <v>2019</v>
      </c>
      <c r="E139" s="8">
        <f t="shared" si="15"/>
        <v>136.44</v>
      </c>
      <c r="F139" s="8">
        <f t="shared" si="15"/>
        <v>0</v>
      </c>
      <c r="G139" s="8">
        <f t="shared" si="15"/>
        <v>128.2</v>
      </c>
      <c r="H139" s="8">
        <f t="shared" si="15"/>
        <v>7.99</v>
      </c>
      <c r="I139" s="8">
        <f t="shared" si="15"/>
        <v>0.25</v>
      </c>
      <c r="J139" s="11"/>
      <c r="K139" s="11"/>
      <c r="L139" s="11"/>
      <c r="M139" s="78"/>
      <c r="N139" s="1"/>
    </row>
    <row r="140" spans="1:14" ht="13.5">
      <c r="A140" s="61"/>
      <c r="B140" s="40"/>
      <c r="C140" s="53"/>
      <c r="D140" s="8">
        <v>2020</v>
      </c>
      <c r="E140" s="8">
        <f t="shared" si="15"/>
        <v>0.79</v>
      </c>
      <c r="F140" s="8">
        <f t="shared" si="15"/>
        <v>0</v>
      </c>
      <c r="G140" s="8">
        <f t="shared" si="15"/>
        <v>0</v>
      </c>
      <c r="H140" s="8">
        <f t="shared" si="15"/>
        <v>0.54</v>
      </c>
      <c r="I140" s="8">
        <f t="shared" si="15"/>
        <v>0.25</v>
      </c>
      <c r="J140" s="11"/>
      <c r="K140" s="11"/>
      <c r="L140" s="11"/>
      <c r="M140" s="78"/>
      <c r="N140" s="1"/>
    </row>
    <row r="141" spans="1:14" ht="13.5">
      <c r="A141" s="61"/>
      <c r="B141" s="40"/>
      <c r="C141" s="53"/>
      <c r="D141" s="8">
        <v>2021</v>
      </c>
      <c r="E141" s="8">
        <f t="shared" si="15"/>
        <v>0.54</v>
      </c>
      <c r="F141" s="8">
        <f t="shared" si="15"/>
        <v>0</v>
      </c>
      <c r="G141" s="8">
        <f t="shared" si="15"/>
        <v>0</v>
      </c>
      <c r="H141" s="8">
        <f t="shared" si="15"/>
        <v>0.54</v>
      </c>
      <c r="I141" s="8">
        <f t="shared" si="15"/>
        <v>0</v>
      </c>
      <c r="J141" s="11"/>
      <c r="K141" s="11"/>
      <c r="L141" s="11"/>
      <c r="M141" s="78"/>
      <c r="N141" s="1"/>
    </row>
    <row r="142" spans="1:14" ht="13.5">
      <c r="A142" s="61"/>
      <c r="B142" s="40"/>
      <c r="C142" s="53"/>
      <c r="D142" s="8">
        <v>2022</v>
      </c>
      <c r="E142" s="8">
        <f t="shared" si="15"/>
        <v>0.54</v>
      </c>
      <c r="F142" s="8">
        <f t="shared" si="15"/>
        <v>0</v>
      </c>
      <c r="G142" s="8">
        <f t="shared" si="15"/>
        <v>0</v>
      </c>
      <c r="H142" s="8">
        <f t="shared" si="15"/>
        <v>0.54</v>
      </c>
      <c r="I142" s="8">
        <f t="shared" si="15"/>
        <v>0</v>
      </c>
      <c r="J142" s="11"/>
      <c r="K142" s="11"/>
      <c r="L142" s="11"/>
      <c r="M142" s="78"/>
      <c r="N142" s="1"/>
    </row>
    <row r="143" spans="1:14" ht="13.5">
      <c r="A143" s="61"/>
      <c r="B143" s="40"/>
      <c r="C143" s="53"/>
      <c r="D143" s="8" t="s">
        <v>14</v>
      </c>
      <c r="E143" s="8">
        <f t="shared" si="15"/>
        <v>4.8</v>
      </c>
      <c r="F143" s="8">
        <f t="shared" si="15"/>
        <v>0</v>
      </c>
      <c r="G143" s="8">
        <f t="shared" si="15"/>
        <v>0</v>
      </c>
      <c r="H143" s="8">
        <f t="shared" si="15"/>
        <v>4.8</v>
      </c>
      <c r="I143" s="8">
        <f t="shared" si="15"/>
        <v>0</v>
      </c>
      <c r="J143" s="11"/>
      <c r="K143" s="11"/>
      <c r="L143" s="11"/>
      <c r="M143" s="78"/>
      <c r="N143" s="1"/>
    </row>
    <row r="144" spans="1:14" ht="13.5">
      <c r="A144" s="62"/>
      <c r="B144" s="41"/>
      <c r="C144" s="54"/>
      <c r="D144" s="8" t="s">
        <v>15</v>
      </c>
      <c r="E144" s="8">
        <f>SUM(E138:E143)</f>
        <v>146.79999999999998</v>
      </c>
      <c r="F144" s="8">
        <f>SUM(F138:F143)</f>
        <v>0</v>
      </c>
      <c r="G144" s="8">
        <f>SUM(G138:G143)</f>
        <v>128.64999999999998</v>
      </c>
      <c r="H144" s="8">
        <f>SUM(H138:H143)</f>
        <v>15.649999999999999</v>
      </c>
      <c r="I144" s="8">
        <f>SUM(I138:I143)</f>
        <v>2.5</v>
      </c>
      <c r="J144" s="11"/>
      <c r="K144" s="11"/>
      <c r="L144" s="11"/>
      <c r="M144" s="79"/>
      <c r="N144" s="1"/>
    </row>
    <row r="145" spans="1:14" ht="12.75">
      <c r="A145" s="45" t="s">
        <v>112</v>
      </c>
      <c r="B145" s="39" t="s">
        <v>46</v>
      </c>
      <c r="C145" s="39" t="s">
        <v>58</v>
      </c>
      <c r="D145" s="3">
        <v>2018</v>
      </c>
      <c r="E145" s="3">
        <f aca="true" t="shared" si="16" ref="E145:E153">F145+G145+H145+I145</f>
        <v>3.69</v>
      </c>
      <c r="F145" s="3">
        <v>0</v>
      </c>
      <c r="G145" s="3">
        <v>0.45</v>
      </c>
      <c r="H145" s="3">
        <v>1.24</v>
      </c>
      <c r="I145" s="3">
        <v>2</v>
      </c>
      <c r="J145" s="3"/>
      <c r="K145" s="3"/>
      <c r="L145" s="3"/>
      <c r="M145" s="58" t="s">
        <v>169</v>
      </c>
      <c r="N145" s="1"/>
    </row>
    <row r="146" spans="1:14" ht="12.75">
      <c r="A146" s="45"/>
      <c r="B146" s="40"/>
      <c r="C146" s="43"/>
      <c r="D146" s="3">
        <v>2019</v>
      </c>
      <c r="E146" s="3">
        <f t="shared" si="16"/>
        <v>136.44</v>
      </c>
      <c r="F146" s="3">
        <v>0</v>
      </c>
      <c r="G146" s="3">
        <v>128.2</v>
      </c>
      <c r="H146" s="3">
        <v>7.99</v>
      </c>
      <c r="I146" s="3">
        <v>0.25</v>
      </c>
      <c r="J146" s="3"/>
      <c r="K146" s="3"/>
      <c r="L146" s="3"/>
      <c r="M146" s="58"/>
      <c r="N146" s="1"/>
    </row>
    <row r="147" spans="1:14" ht="12.75">
      <c r="A147" s="45"/>
      <c r="B147" s="40"/>
      <c r="C147" s="43"/>
      <c r="D147" s="3">
        <v>2020</v>
      </c>
      <c r="E147" s="3">
        <f t="shared" si="16"/>
        <v>0.79</v>
      </c>
      <c r="F147" s="3">
        <v>0</v>
      </c>
      <c r="G147" s="3">
        <v>0</v>
      </c>
      <c r="H147" s="3">
        <v>0.54</v>
      </c>
      <c r="I147" s="3">
        <v>0.25</v>
      </c>
      <c r="J147" s="3"/>
      <c r="K147" s="3"/>
      <c r="L147" s="3"/>
      <c r="M147" s="58"/>
      <c r="N147" s="1"/>
    </row>
    <row r="148" spans="1:14" ht="12.75">
      <c r="A148" s="45"/>
      <c r="B148" s="40"/>
      <c r="C148" s="43"/>
      <c r="D148" s="3">
        <v>2021</v>
      </c>
      <c r="E148" s="3">
        <f t="shared" si="16"/>
        <v>0.54</v>
      </c>
      <c r="F148" s="3">
        <v>0</v>
      </c>
      <c r="G148" s="3">
        <v>0</v>
      </c>
      <c r="H148" s="3">
        <v>0.54</v>
      </c>
      <c r="I148" s="3">
        <v>0</v>
      </c>
      <c r="J148" s="3"/>
      <c r="K148" s="3"/>
      <c r="L148" s="3"/>
      <c r="M148" s="58"/>
      <c r="N148" s="1"/>
    </row>
    <row r="149" spans="1:14" ht="12.75">
      <c r="A149" s="45"/>
      <c r="B149" s="40"/>
      <c r="C149" s="43"/>
      <c r="D149" s="3">
        <v>2022</v>
      </c>
      <c r="E149" s="3">
        <f t="shared" si="16"/>
        <v>0.54</v>
      </c>
      <c r="F149" s="3">
        <v>0</v>
      </c>
      <c r="G149" s="3">
        <v>0</v>
      </c>
      <c r="H149" s="3">
        <v>0.54</v>
      </c>
      <c r="I149" s="3">
        <v>0</v>
      </c>
      <c r="J149" s="3"/>
      <c r="K149" s="3"/>
      <c r="L149" s="3"/>
      <c r="M149" s="58"/>
      <c r="N149" s="1"/>
    </row>
    <row r="150" spans="1:14" ht="12.75">
      <c r="A150" s="45"/>
      <c r="B150" s="40"/>
      <c r="C150" s="43"/>
      <c r="D150" s="3" t="s">
        <v>14</v>
      </c>
      <c r="E150" s="3">
        <f t="shared" si="16"/>
        <v>4.8</v>
      </c>
      <c r="F150" s="3">
        <v>0</v>
      </c>
      <c r="G150" s="3">
        <v>0</v>
      </c>
      <c r="H150" s="3">
        <v>4.8</v>
      </c>
      <c r="I150" s="3">
        <v>0</v>
      </c>
      <c r="J150" s="3"/>
      <c r="K150" s="3"/>
      <c r="L150" s="3"/>
      <c r="M150" s="58"/>
      <c r="N150" s="1"/>
    </row>
    <row r="151" spans="1:14" ht="42" customHeight="1">
      <c r="A151" s="46"/>
      <c r="B151" s="41"/>
      <c r="C151" s="44"/>
      <c r="D151" s="4" t="s">
        <v>15</v>
      </c>
      <c r="E151" s="4">
        <f t="shared" si="16"/>
        <v>146.79999999999998</v>
      </c>
      <c r="F151" s="4">
        <f>SUM(F145:F150)</f>
        <v>0</v>
      </c>
      <c r="G151" s="4">
        <f>SUM(G145:G150)</f>
        <v>128.64999999999998</v>
      </c>
      <c r="H151" s="4">
        <f>SUM(H145:H150)</f>
        <v>15.649999999999999</v>
      </c>
      <c r="I151" s="4">
        <f>SUM(I145:I150)</f>
        <v>2.5</v>
      </c>
      <c r="J151" s="3"/>
      <c r="K151" s="3"/>
      <c r="L151" s="3"/>
      <c r="M151" s="59"/>
      <c r="N151" s="1"/>
    </row>
    <row r="152" spans="1:14" ht="57" customHeight="1">
      <c r="A152" s="35" t="s">
        <v>148</v>
      </c>
      <c r="B152" s="15" t="s">
        <v>90</v>
      </c>
      <c r="C152" s="6"/>
      <c r="D152" s="6">
        <v>2019</v>
      </c>
      <c r="E152" s="3">
        <f t="shared" si="16"/>
        <v>64.95</v>
      </c>
      <c r="F152" s="3">
        <v>0</v>
      </c>
      <c r="G152" s="6">
        <v>61.7</v>
      </c>
      <c r="H152" s="6">
        <v>3.25</v>
      </c>
      <c r="I152" s="3">
        <v>0</v>
      </c>
      <c r="J152" s="6"/>
      <c r="K152" s="6"/>
      <c r="L152" s="6"/>
      <c r="M152" s="2"/>
      <c r="N152" s="1"/>
    </row>
    <row r="153" spans="1:14" ht="57" customHeight="1">
      <c r="A153" s="28" t="s">
        <v>149</v>
      </c>
      <c r="B153" s="10" t="s">
        <v>91</v>
      </c>
      <c r="C153" s="17"/>
      <c r="D153" s="6">
        <v>2019</v>
      </c>
      <c r="E153" s="3">
        <f t="shared" si="16"/>
        <v>70</v>
      </c>
      <c r="F153" s="3">
        <v>0</v>
      </c>
      <c r="G153" s="6">
        <v>66.5</v>
      </c>
      <c r="H153" s="6">
        <v>3.5</v>
      </c>
      <c r="I153" s="3">
        <v>0</v>
      </c>
      <c r="J153" s="6"/>
      <c r="K153" s="6"/>
      <c r="L153" s="6"/>
      <c r="M153" s="7"/>
      <c r="N153" s="1"/>
    </row>
    <row r="154" spans="1:14" ht="13.5">
      <c r="A154" s="61" t="s">
        <v>113</v>
      </c>
      <c r="B154" s="53" t="s">
        <v>21</v>
      </c>
      <c r="C154" s="53"/>
      <c r="D154" s="8">
        <v>2018</v>
      </c>
      <c r="E154" s="8">
        <f aca="true" t="shared" si="17" ref="E154:I159">E161+E168</f>
        <v>0.87</v>
      </c>
      <c r="F154" s="8">
        <f t="shared" si="17"/>
        <v>0</v>
      </c>
      <c r="G154" s="8">
        <f t="shared" si="17"/>
        <v>0</v>
      </c>
      <c r="H154" s="8">
        <f t="shared" si="17"/>
        <v>0.73</v>
      </c>
      <c r="I154" s="8">
        <f t="shared" si="17"/>
        <v>0.14</v>
      </c>
      <c r="J154" s="11"/>
      <c r="K154" s="11"/>
      <c r="L154" s="11"/>
      <c r="M154" s="78"/>
      <c r="N154" s="1"/>
    </row>
    <row r="155" spans="1:14" ht="13.5">
      <c r="A155" s="61"/>
      <c r="B155" s="40"/>
      <c r="C155" s="53"/>
      <c r="D155" s="8">
        <v>2019</v>
      </c>
      <c r="E155" s="8">
        <f t="shared" si="17"/>
        <v>0.74</v>
      </c>
      <c r="F155" s="8">
        <f t="shared" si="17"/>
        <v>0</v>
      </c>
      <c r="G155" s="8">
        <f t="shared" si="17"/>
        <v>0</v>
      </c>
      <c r="H155" s="8">
        <f t="shared" si="17"/>
        <v>0.74</v>
      </c>
      <c r="I155" s="8">
        <f t="shared" si="17"/>
        <v>0</v>
      </c>
      <c r="J155" s="11"/>
      <c r="K155" s="11"/>
      <c r="L155" s="11"/>
      <c r="M155" s="78"/>
      <c r="N155" s="1"/>
    </row>
    <row r="156" spans="1:14" ht="13.5">
      <c r="A156" s="61"/>
      <c r="B156" s="40"/>
      <c r="C156" s="53"/>
      <c r="D156" s="8">
        <v>2020</v>
      </c>
      <c r="E156" s="8">
        <f t="shared" si="17"/>
        <v>0.75</v>
      </c>
      <c r="F156" s="8">
        <f t="shared" si="17"/>
        <v>0</v>
      </c>
      <c r="G156" s="8">
        <f t="shared" si="17"/>
        <v>0</v>
      </c>
      <c r="H156" s="8">
        <f t="shared" si="17"/>
        <v>0.75</v>
      </c>
      <c r="I156" s="8">
        <f t="shared" si="17"/>
        <v>0</v>
      </c>
      <c r="J156" s="11"/>
      <c r="K156" s="11"/>
      <c r="L156" s="11"/>
      <c r="M156" s="78"/>
      <c r="N156" s="1"/>
    </row>
    <row r="157" spans="1:14" ht="13.5">
      <c r="A157" s="61"/>
      <c r="B157" s="40"/>
      <c r="C157" s="53"/>
      <c r="D157" s="8">
        <v>2021</v>
      </c>
      <c r="E157" s="8">
        <f t="shared" si="17"/>
        <v>0.75</v>
      </c>
      <c r="F157" s="8">
        <f t="shared" si="17"/>
        <v>0</v>
      </c>
      <c r="G157" s="8">
        <f t="shared" si="17"/>
        <v>0</v>
      </c>
      <c r="H157" s="8">
        <f t="shared" si="17"/>
        <v>0.75</v>
      </c>
      <c r="I157" s="8">
        <f t="shared" si="17"/>
        <v>0</v>
      </c>
      <c r="J157" s="11"/>
      <c r="K157" s="11"/>
      <c r="L157" s="11"/>
      <c r="M157" s="78"/>
      <c r="N157" s="1"/>
    </row>
    <row r="158" spans="1:14" ht="13.5">
      <c r="A158" s="61"/>
      <c r="B158" s="40"/>
      <c r="C158" s="53"/>
      <c r="D158" s="8">
        <v>2022</v>
      </c>
      <c r="E158" s="8">
        <f t="shared" si="17"/>
        <v>0.75</v>
      </c>
      <c r="F158" s="8">
        <f t="shared" si="17"/>
        <v>0</v>
      </c>
      <c r="G158" s="8">
        <f t="shared" si="17"/>
        <v>0</v>
      </c>
      <c r="H158" s="8">
        <f t="shared" si="17"/>
        <v>0.75</v>
      </c>
      <c r="I158" s="8">
        <f t="shared" si="17"/>
        <v>0</v>
      </c>
      <c r="J158" s="11"/>
      <c r="K158" s="11"/>
      <c r="L158" s="11"/>
      <c r="M158" s="78"/>
      <c r="N158" s="1"/>
    </row>
    <row r="159" spans="1:14" ht="13.5">
      <c r="A159" s="61"/>
      <c r="B159" s="40"/>
      <c r="C159" s="53"/>
      <c r="D159" s="8" t="s">
        <v>14</v>
      </c>
      <c r="E159" s="8">
        <f t="shared" si="17"/>
        <v>6</v>
      </c>
      <c r="F159" s="8">
        <f t="shared" si="17"/>
        <v>0</v>
      </c>
      <c r="G159" s="8">
        <f t="shared" si="17"/>
        <v>0</v>
      </c>
      <c r="H159" s="8">
        <f t="shared" si="17"/>
        <v>6</v>
      </c>
      <c r="I159" s="8">
        <f t="shared" si="17"/>
        <v>0</v>
      </c>
      <c r="J159" s="11"/>
      <c r="K159" s="11"/>
      <c r="L159" s="11"/>
      <c r="M159" s="78"/>
      <c r="N159" s="1"/>
    </row>
    <row r="160" spans="1:14" ht="13.5">
      <c r="A160" s="62"/>
      <c r="B160" s="41"/>
      <c r="C160" s="54"/>
      <c r="D160" s="8" t="s">
        <v>15</v>
      </c>
      <c r="E160" s="8">
        <f>SUM(E154:E159)</f>
        <v>9.86</v>
      </c>
      <c r="F160" s="8">
        <f>SUM(F154:F159)</f>
        <v>0</v>
      </c>
      <c r="G160" s="8">
        <f>SUM(G154:G159)</f>
        <v>0</v>
      </c>
      <c r="H160" s="8">
        <f>SUM(H154:H159)</f>
        <v>9.719999999999999</v>
      </c>
      <c r="I160" s="8">
        <f>SUM(I154:I159)</f>
        <v>0.14</v>
      </c>
      <c r="J160" s="11"/>
      <c r="K160" s="11"/>
      <c r="L160" s="11"/>
      <c r="M160" s="79"/>
      <c r="N160" s="1"/>
    </row>
    <row r="161" spans="1:14" ht="12.75">
      <c r="A161" s="45" t="s">
        <v>114</v>
      </c>
      <c r="B161" s="39" t="s">
        <v>42</v>
      </c>
      <c r="C161" s="39" t="s">
        <v>29</v>
      </c>
      <c r="D161" s="3">
        <v>2018</v>
      </c>
      <c r="E161" s="3">
        <f aca="true" t="shared" si="18" ref="E161:E173">F161+G161+H161+I161</f>
        <v>0.08</v>
      </c>
      <c r="F161" s="3">
        <v>0</v>
      </c>
      <c r="G161" s="3">
        <v>0</v>
      </c>
      <c r="H161" s="3">
        <v>0.08</v>
      </c>
      <c r="I161" s="3">
        <v>0</v>
      </c>
      <c r="J161" s="3"/>
      <c r="K161" s="3"/>
      <c r="L161" s="3"/>
      <c r="M161" s="58" t="s">
        <v>169</v>
      </c>
      <c r="N161" s="1"/>
    </row>
    <row r="162" spans="1:14" ht="12.75">
      <c r="A162" s="45"/>
      <c r="B162" s="40"/>
      <c r="C162" s="43"/>
      <c r="D162" s="3">
        <v>2019</v>
      </c>
      <c r="E162" s="3">
        <f t="shared" si="18"/>
        <v>0.09</v>
      </c>
      <c r="F162" s="3">
        <v>0</v>
      </c>
      <c r="G162" s="3">
        <v>0</v>
      </c>
      <c r="H162" s="3">
        <v>0.09</v>
      </c>
      <c r="I162" s="3">
        <v>0</v>
      </c>
      <c r="J162" s="3"/>
      <c r="K162" s="3"/>
      <c r="L162" s="3"/>
      <c r="M162" s="58"/>
      <c r="N162" s="1"/>
    </row>
    <row r="163" spans="1:14" ht="12.75">
      <c r="A163" s="45"/>
      <c r="B163" s="40"/>
      <c r="C163" s="43"/>
      <c r="D163" s="3">
        <v>2020</v>
      </c>
      <c r="E163" s="3">
        <f t="shared" si="18"/>
        <v>0.1</v>
      </c>
      <c r="F163" s="3">
        <v>0</v>
      </c>
      <c r="G163" s="3">
        <v>0</v>
      </c>
      <c r="H163" s="3">
        <v>0.1</v>
      </c>
      <c r="I163" s="3">
        <v>0</v>
      </c>
      <c r="J163" s="3"/>
      <c r="K163" s="3"/>
      <c r="L163" s="3"/>
      <c r="M163" s="58"/>
      <c r="N163" s="1"/>
    </row>
    <row r="164" spans="1:14" ht="12.75">
      <c r="A164" s="45"/>
      <c r="B164" s="40"/>
      <c r="C164" s="43"/>
      <c r="D164" s="3">
        <v>2021</v>
      </c>
      <c r="E164" s="3">
        <f t="shared" si="18"/>
        <v>0.1</v>
      </c>
      <c r="F164" s="3">
        <v>0</v>
      </c>
      <c r="G164" s="3">
        <v>0</v>
      </c>
      <c r="H164" s="3">
        <v>0.1</v>
      </c>
      <c r="I164" s="3">
        <v>0</v>
      </c>
      <c r="J164" s="3"/>
      <c r="K164" s="3"/>
      <c r="L164" s="3"/>
      <c r="M164" s="58"/>
      <c r="N164" s="1"/>
    </row>
    <row r="165" spans="1:14" ht="12.75">
      <c r="A165" s="45"/>
      <c r="B165" s="40"/>
      <c r="C165" s="43"/>
      <c r="D165" s="3">
        <v>2022</v>
      </c>
      <c r="E165" s="3">
        <f t="shared" si="18"/>
        <v>0.1</v>
      </c>
      <c r="F165" s="3">
        <v>0</v>
      </c>
      <c r="G165" s="3">
        <v>0</v>
      </c>
      <c r="H165" s="3">
        <v>0.1</v>
      </c>
      <c r="I165" s="3">
        <v>0</v>
      </c>
      <c r="J165" s="3"/>
      <c r="K165" s="3"/>
      <c r="L165" s="3"/>
      <c r="M165" s="58"/>
      <c r="N165" s="1"/>
    </row>
    <row r="166" spans="1:14" ht="12.75">
      <c r="A166" s="45"/>
      <c r="B166" s="40"/>
      <c r="C166" s="43"/>
      <c r="D166" s="3" t="s">
        <v>14</v>
      </c>
      <c r="E166" s="3">
        <f t="shared" si="18"/>
        <v>0.8</v>
      </c>
      <c r="F166" s="3">
        <v>0</v>
      </c>
      <c r="G166" s="3">
        <v>0</v>
      </c>
      <c r="H166" s="3">
        <v>0.8</v>
      </c>
      <c r="I166" s="3">
        <v>0</v>
      </c>
      <c r="J166" s="3"/>
      <c r="K166" s="3"/>
      <c r="L166" s="3"/>
      <c r="M166" s="58"/>
      <c r="N166" s="1"/>
    </row>
    <row r="167" spans="1:14" ht="45.75" customHeight="1">
      <c r="A167" s="46"/>
      <c r="B167" s="41"/>
      <c r="C167" s="44"/>
      <c r="D167" s="4" t="s">
        <v>15</v>
      </c>
      <c r="E167" s="4">
        <f t="shared" si="18"/>
        <v>1.27</v>
      </c>
      <c r="F167" s="4">
        <f>SUM(F161:F166)</f>
        <v>0</v>
      </c>
      <c r="G167" s="4">
        <f>SUM(G161:G166)</f>
        <v>0</v>
      </c>
      <c r="H167" s="4">
        <f>SUM(H161:H166)</f>
        <v>1.27</v>
      </c>
      <c r="I167" s="4">
        <f>SUM(I161:I166)</f>
        <v>0</v>
      </c>
      <c r="J167" s="3"/>
      <c r="K167" s="3"/>
      <c r="L167" s="3"/>
      <c r="M167" s="59"/>
      <c r="N167" s="1"/>
    </row>
    <row r="168" spans="1:14" ht="12.75">
      <c r="A168" s="45" t="s">
        <v>115</v>
      </c>
      <c r="B168" s="39" t="s">
        <v>43</v>
      </c>
      <c r="C168" s="70" t="s">
        <v>57</v>
      </c>
      <c r="D168" s="3">
        <v>2018</v>
      </c>
      <c r="E168" s="3">
        <f t="shared" si="18"/>
        <v>0.79</v>
      </c>
      <c r="F168" s="3">
        <v>0</v>
      </c>
      <c r="G168" s="3">
        <v>0</v>
      </c>
      <c r="H168" s="3">
        <v>0.65</v>
      </c>
      <c r="I168" s="3">
        <v>0.14</v>
      </c>
      <c r="J168" s="3"/>
      <c r="K168" s="3"/>
      <c r="L168" s="3"/>
      <c r="M168" s="58" t="s">
        <v>169</v>
      </c>
      <c r="N168" s="1"/>
    </row>
    <row r="169" spans="1:14" ht="12.75">
      <c r="A169" s="45"/>
      <c r="B169" s="40"/>
      <c r="C169" s="43"/>
      <c r="D169" s="3">
        <v>2019</v>
      </c>
      <c r="E169" s="3">
        <f t="shared" si="18"/>
        <v>0.65</v>
      </c>
      <c r="F169" s="3">
        <v>0</v>
      </c>
      <c r="G169" s="3">
        <v>0</v>
      </c>
      <c r="H169" s="3">
        <v>0.65</v>
      </c>
      <c r="I169" s="3">
        <v>0</v>
      </c>
      <c r="J169" s="3"/>
      <c r="K169" s="3"/>
      <c r="L169" s="3"/>
      <c r="M169" s="58"/>
      <c r="N169" s="1"/>
    </row>
    <row r="170" spans="1:14" ht="12.75">
      <c r="A170" s="45"/>
      <c r="B170" s="40"/>
      <c r="C170" s="43"/>
      <c r="D170" s="3">
        <v>2020</v>
      </c>
      <c r="E170" s="3">
        <f t="shared" si="18"/>
        <v>0.65</v>
      </c>
      <c r="F170" s="3">
        <v>0</v>
      </c>
      <c r="G170" s="3">
        <v>0</v>
      </c>
      <c r="H170" s="3">
        <v>0.65</v>
      </c>
      <c r="I170" s="3">
        <v>0</v>
      </c>
      <c r="J170" s="3"/>
      <c r="K170" s="3"/>
      <c r="L170" s="3"/>
      <c r="M170" s="58"/>
      <c r="N170" s="1"/>
    </row>
    <row r="171" spans="1:14" ht="12.75">
      <c r="A171" s="45"/>
      <c r="B171" s="40"/>
      <c r="C171" s="43"/>
      <c r="D171" s="3">
        <v>2021</v>
      </c>
      <c r="E171" s="3">
        <f t="shared" si="18"/>
        <v>0.65</v>
      </c>
      <c r="F171" s="3">
        <v>0</v>
      </c>
      <c r="G171" s="3">
        <v>0</v>
      </c>
      <c r="H171" s="3">
        <v>0.65</v>
      </c>
      <c r="I171" s="3">
        <v>0</v>
      </c>
      <c r="J171" s="3"/>
      <c r="K171" s="3"/>
      <c r="L171" s="3"/>
      <c r="M171" s="58"/>
      <c r="N171" s="1"/>
    </row>
    <row r="172" spans="1:14" ht="12.75">
      <c r="A172" s="45"/>
      <c r="B172" s="40"/>
      <c r="C172" s="43"/>
      <c r="D172" s="3">
        <v>2022</v>
      </c>
      <c r="E172" s="3">
        <f t="shared" si="18"/>
        <v>0.65</v>
      </c>
      <c r="F172" s="3">
        <v>0</v>
      </c>
      <c r="G172" s="3">
        <v>0</v>
      </c>
      <c r="H172" s="3">
        <v>0.65</v>
      </c>
      <c r="I172" s="3">
        <v>0</v>
      </c>
      <c r="J172" s="3"/>
      <c r="K172" s="3"/>
      <c r="L172" s="3"/>
      <c r="M172" s="58"/>
      <c r="N172" s="1"/>
    </row>
    <row r="173" spans="1:14" ht="12.75">
      <c r="A173" s="45"/>
      <c r="B173" s="40"/>
      <c r="C173" s="43"/>
      <c r="D173" s="3" t="s">
        <v>14</v>
      </c>
      <c r="E173" s="3">
        <f t="shared" si="18"/>
        <v>5.2</v>
      </c>
      <c r="F173" s="3">
        <v>0</v>
      </c>
      <c r="G173" s="3">
        <v>0</v>
      </c>
      <c r="H173" s="3">
        <v>5.2</v>
      </c>
      <c r="I173" s="3">
        <v>0</v>
      </c>
      <c r="J173" s="3"/>
      <c r="K173" s="3"/>
      <c r="L173" s="3"/>
      <c r="M173" s="58"/>
      <c r="N173" s="1"/>
    </row>
    <row r="174" spans="1:14" ht="12.75">
      <c r="A174" s="46"/>
      <c r="B174" s="41"/>
      <c r="C174" s="44"/>
      <c r="D174" s="4" t="s">
        <v>15</v>
      </c>
      <c r="E174" s="4">
        <f>SUM(E168:E173)</f>
        <v>8.59</v>
      </c>
      <c r="F174" s="4">
        <f>SUM(F168:F173)</f>
        <v>0</v>
      </c>
      <c r="G174" s="4">
        <f>SUM(G168:G173)</f>
        <v>0</v>
      </c>
      <c r="H174" s="4">
        <f>SUM(H168:H173)</f>
        <v>8.45</v>
      </c>
      <c r="I174" s="4">
        <f>SUM(I168:I173)</f>
        <v>0.14</v>
      </c>
      <c r="J174" s="3"/>
      <c r="K174" s="3"/>
      <c r="L174" s="3"/>
      <c r="M174" s="59"/>
      <c r="N174" s="1"/>
    </row>
    <row r="175" spans="1:14" ht="13.5">
      <c r="A175" s="61" t="s">
        <v>116</v>
      </c>
      <c r="B175" s="55" t="s">
        <v>47</v>
      </c>
      <c r="C175" s="36"/>
      <c r="D175" s="8">
        <v>2018</v>
      </c>
      <c r="E175" s="8">
        <f aca="true" t="shared" si="19" ref="E175:I180">E182+E189</f>
        <v>0.45</v>
      </c>
      <c r="F175" s="8">
        <f t="shared" si="19"/>
        <v>0</v>
      </c>
      <c r="G175" s="8">
        <f t="shared" si="19"/>
        <v>0</v>
      </c>
      <c r="H175" s="8">
        <f t="shared" si="19"/>
        <v>0.45</v>
      </c>
      <c r="I175" s="8">
        <f t="shared" si="19"/>
        <v>0</v>
      </c>
      <c r="J175" s="11"/>
      <c r="K175" s="11"/>
      <c r="L175" s="11"/>
      <c r="M175" s="56"/>
      <c r="N175" s="1"/>
    </row>
    <row r="176" spans="1:14" ht="13.5">
      <c r="A176" s="61"/>
      <c r="B176" s="40"/>
      <c r="C176" s="36"/>
      <c r="D176" s="8">
        <v>2019</v>
      </c>
      <c r="E176" s="8">
        <f t="shared" si="19"/>
        <v>0.44</v>
      </c>
      <c r="F176" s="8">
        <f t="shared" si="19"/>
        <v>0</v>
      </c>
      <c r="G176" s="8">
        <f t="shared" si="19"/>
        <v>0</v>
      </c>
      <c r="H176" s="8">
        <f t="shared" si="19"/>
        <v>0.44</v>
      </c>
      <c r="I176" s="8">
        <f t="shared" si="19"/>
        <v>0</v>
      </c>
      <c r="J176" s="11"/>
      <c r="K176" s="11"/>
      <c r="L176" s="11"/>
      <c r="M176" s="56"/>
      <c r="N176" s="1"/>
    </row>
    <row r="177" spans="1:14" ht="13.5">
      <c r="A177" s="61"/>
      <c r="B177" s="40"/>
      <c r="C177" s="30"/>
      <c r="D177" s="8">
        <v>2020</v>
      </c>
      <c r="E177" s="8">
        <f t="shared" si="19"/>
        <v>0.44999999999999996</v>
      </c>
      <c r="F177" s="8">
        <f t="shared" si="19"/>
        <v>0</v>
      </c>
      <c r="G177" s="8">
        <f t="shared" si="19"/>
        <v>0</v>
      </c>
      <c r="H177" s="8">
        <f t="shared" si="19"/>
        <v>0.44999999999999996</v>
      </c>
      <c r="I177" s="8">
        <f t="shared" si="19"/>
        <v>0</v>
      </c>
      <c r="J177" s="11"/>
      <c r="K177" s="11"/>
      <c r="L177" s="11"/>
      <c r="M177" s="56"/>
      <c r="N177" s="1"/>
    </row>
    <row r="178" spans="1:14" ht="13.5">
      <c r="A178" s="61"/>
      <c r="B178" s="40"/>
      <c r="C178" s="36"/>
      <c r="D178" s="8">
        <v>2021</v>
      </c>
      <c r="E178" s="8">
        <f t="shared" si="19"/>
        <v>0.44999999999999996</v>
      </c>
      <c r="F178" s="8">
        <f t="shared" si="19"/>
        <v>0</v>
      </c>
      <c r="G178" s="8">
        <f t="shared" si="19"/>
        <v>0</v>
      </c>
      <c r="H178" s="8">
        <f t="shared" si="19"/>
        <v>0.44999999999999996</v>
      </c>
      <c r="I178" s="8">
        <f t="shared" si="19"/>
        <v>0</v>
      </c>
      <c r="J178" s="11"/>
      <c r="K178" s="11"/>
      <c r="L178" s="11"/>
      <c r="M178" s="56"/>
      <c r="N178" s="1"/>
    </row>
    <row r="179" spans="1:14" ht="13.5">
      <c r="A179" s="61"/>
      <c r="B179" s="40"/>
      <c r="C179" s="30"/>
      <c r="D179" s="8">
        <v>2022</v>
      </c>
      <c r="E179" s="8">
        <f t="shared" si="19"/>
        <v>0.44999999999999996</v>
      </c>
      <c r="F179" s="8">
        <f t="shared" si="19"/>
        <v>0</v>
      </c>
      <c r="G179" s="8">
        <f t="shared" si="19"/>
        <v>0</v>
      </c>
      <c r="H179" s="8">
        <f t="shared" si="19"/>
        <v>0.44999999999999996</v>
      </c>
      <c r="I179" s="8">
        <f t="shared" si="19"/>
        <v>0</v>
      </c>
      <c r="J179" s="11"/>
      <c r="K179" s="11"/>
      <c r="L179" s="11"/>
      <c r="M179" s="56"/>
      <c r="N179" s="1"/>
    </row>
    <row r="180" spans="1:14" ht="13.5">
      <c r="A180" s="61"/>
      <c r="B180" s="40"/>
      <c r="C180" s="36"/>
      <c r="D180" s="8" t="s">
        <v>14</v>
      </c>
      <c r="E180" s="8">
        <f t="shared" si="19"/>
        <v>1.5</v>
      </c>
      <c r="F180" s="8">
        <f t="shared" si="19"/>
        <v>0</v>
      </c>
      <c r="G180" s="8">
        <f t="shared" si="19"/>
        <v>0</v>
      </c>
      <c r="H180" s="8">
        <f t="shared" si="19"/>
        <v>1.5</v>
      </c>
      <c r="I180" s="8">
        <f t="shared" si="19"/>
        <v>0</v>
      </c>
      <c r="J180" s="11"/>
      <c r="K180" s="11"/>
      <c r="L180" s="11"/>
      <c r="M180" s="56"/>
      <c r="N180" s="1"/>
    </row>
    <row r="181" spans="1:14" ht="13.5">
      <c r="A181" s="62"/>
      <c r="B181" s="41"/>
      <c r="C181" s="31"/>
      <c r="D181" s="8" t="s">
        <v>15</v>
      </c>
      <c r="E181" s="8">
        <f>SUM(E175:E180)</f>
        <v>3.7399999999999998</v>
      </c>
      <c r="F181" s="8">
        <f>SUM(F175:F180)</f>
        <v>0</v>
      </c>
      <c r="G181" s="8">
        <f>SUM(G175:G180)</f>
        <v>0</v>
      </c>
      <c r="H181" s="8">
        <f>SUM(H175:H180)</f>
        <v>3.7399999999999998</v>
      </c>
      <c r="I181" s="8">
        <f>SUM(I175:I180)</f>
        <v>0</v>
      </c>
      <c r="J181" s="11"/>
      <c r="K181" s="11"/>
      <c r="L181" s="11"/>
      <c r="M181" s="57"/>
      <c r="N181" s="1"/>
    </row>
    <row r="182" spans="1:14" ht="12.75">
      <c r="A182" s="45" t="s">
        <v>117</v>
      </c>
      <c r="B182" s="39" t="s">
        <v>41</v>
      </c>
      <c r="C182" s="39" t="s">
        <v>28</v>
      </c>
      <c r="D182" s="3">
        <v>2018</v>
      </c>
      <c r="E182" s="3">
        <f aca="true" t="shared" si="20" ref="E182:E188">F182+G182+H182+I182</f>
        <v>0.32</v>
      </c>
      <c r="F182" s="3">
        <v>0</v>
      </c>
      <c r="G182" s="3">
        <v>0</v>
      </c>
      <c r="H182" s="3">
        <v>0.32</v>
      </c>
      <c r="I182" s="3">
        <v>0</v>
      </c>
      <c r="J182" s="3"/>
      <c r="K182" s="3"/>
      <c r="L182" s="3"/>
      <c r="M182" s="58" t="s">
        <v>170</v>
      </c>
      <c r="N182" s="1"/>
    </row>
    <row r="183" spans="1:14" ht="12.75">
      <c r="A183" s="45"/>
      <c r="B183" s="40"/>
      <c r="C183" s="40"/>
      <c r="D183" s="3">
        <v>2019</v>
      </c>
      <c r="E183" s="3">
        <f t="shared" si="20"/>
        <v>0.3</v>
      </c>
      <c r="F183" s="3">
        <v>0</v>
      </c>
      <c r="G183" s="3">
        <v>0</v>
      </c>
      <c r="H183" s="3">
        <v>0.3</v>
      </c>
      <c r="I183" s="3">
        <v>0</v>
      </c>
      <c r="J183" s="3"/>
      <c r="K183" s="3"/>
      <c r="L183" s="3"/>
      <c r="M183" s="58"/>
      <c r="N183" s="1"/>
    </row>
    <row r="184" spans="1:14" ht="12.75">
      <c r="A184" s="45"/>
      <c r="B184" s="40"/>
      <c r="C184" s="40"/>
      <c r="D184" s="3">
        <v>2020</v>
      </c>
      <c r="E184" s="3">
        <f t="shared" si="20"/>
        <v>0.3</v>
      </c>
      <c r="F184" s="3">
        <v>0</v>
      </c>
      <c r="G184" s="3">
        <v>0</v>
      </c>
      <c r="H184" s="3">
        <v>0.3</v>
      </c>
      <c r="I184" s="3">
        <v>0</v>
      </c>
      <c r="J184" s="3"/>
      <c r="K184" s="3"/>
      <c r="L184" s="3"/>
      <c r="M184" s="58"/>
      <c r="N184" s="1"/>
    </row>
    <row r="185" spans="1:14" ht="12.75">
      <c r="A185" s="45"/>
      <c r="B185" s="40"/>
      <c r="C185" s="40"/>
      <c r="D185" s="3">
        <v>2021</v>
      </c>
      <c r="E185" s="3">
        <f t="shared" si="20"/>
        <v>0.3</v>
      </c>
      <c r="F185" s="3">
        <v>0</v>
      </c>
      <c r="G185" s="3">
        <v>0</v>
      </c>
      <c r="H185" s="3">
        <v>0.3</v>
      </c>
      <c r="I185" s="3">
        <v>0</v>
      </c>
      <c r="J185" s="3"/>
      <c r="K185" s="3"/>
      <c r="L185" s="3"/>
      <c r="M185" s="58"/>
      <c r="N185" s="1"/>
    </row>
    <row r="186" spans="1:14" ht="12.75">
      <c r="A186" s="45"/>
      <c r="B186" s="40"/>
      <c r="C186" s="40"/>
      <c r="D186" s="3">
        <v>2022</v>
      </c>
      <c r="E186" s="3">
        <f t="shared" si="20"/>
        <v>0.3</v>
      </c>
      <c r="F186" s="3">
        <v>0</v>
      </c>
      <c r="G186" s="3">
        <v>0</v>
      </c>
      <c r="H186" s="3">
        <v>0.3</v>
      </c>
      <c r="I186" s="3">
        <v>0</v>
      </c>
      <c r="J186" s="3"/>
      <c r="K186" s="3"/>
      <c r="L186" s="3"/>
      <c r="M186" s="58"/>
      <c r="N186" s="1"/>
    </row>
    <row r="187" spans="1:14" ht="12.75">
      <c r="A187" s="45"/>
      <c r="B187" s="40"/>
      <c r="C187" s="40"/>
      <c r="D187" s="3" t="s">
        <v>14</v>
      </c>
      <c r="E187" s="3">
        <f t="shared" si="20"/>
        <v>0.3</v>
      </c>
      <c r="F187" s="3">
        <v>0</v>
      </c>
      <c r="G187" s="3">
        <v>0</v>
      </c>
      <c r="H187" s="3">
        <v>0.3</v>
      </c>
      <c r="I187" s="3">
        <v>0</v>
      </c>
      <c r="J187" s="3"/>
      <c r="K187" s="3"/>
      <c r="L187" s="3"/>
      <c r="M187" s="58"/>
      <c r="N187" s="1"/>
    </row>
    <row r="188" spans="1:14" ht="12.75">
      <c r="A188" s="46"/>
      <c r="B188" s="41"/>
      <c r="C188" s="41"/>
      <c r="D188" s="4" t="s">
        <v>15</v>
      </c>
      <c r="E188" s="4">
        <f t="shared" si="20"/>
        <v>1.82</v>
      </c>
      <c r="F188" s="4">
        <f>SUM(F182:F187)</f>
        <v>0</v>
      </c>
      <c r="G188" s="4">
        <f>SUM(G182:G187)</f>
        <v>0</v>
      </c>
      <c r="H188" s="4">
        <f>SUM(H182:H187)</f>
        <v>1.82</v>
      </c>
      <c r="I188" s="4">
        <f>SUM(I182:I187)</f>
        <v>0</v>
      </c>
      <c r="J188" s="3"/>
      <c r="K188" s="3"/>
      <c r="L188" s="3"/>
      <c r="M188" s="59"/>
      <c r="N188" s="1"/>
    </row>
    <row r="189" spans="1:14" ht="12.75">
      <c r="A189" s="45" t="s">
        <v>118</v>
      </c>
      <c r="B189" s="39" t="s">
        <v>39</v>
      </c>
      <c r="C189" s="39" t="s">
        <v>26</v>
      </c>
      <c r="D189" s="3">
        <v>2018</v>
      </c>
      <c r="E189" s="3">
        <f aca="true" t="shared" si="21" ref="E189:E195">F189+G189+H189+I189</f>
        <v>0.13</v>
      </c>
      <c r="F189" s="3">
        <v>0</v>
      </c>
      <c r="G189" s="3">
        <v>0</v>
      </c>
      <c r="H189" s="3">
        <v>0.13</v>
      </c>
      <c r="I189" s="3">
        <v>0</v>
      </c>
      <c r="J189" s="3"/>
      <c r="K189" s="3"/>
      <c r="L189" s="3"/>
      <c r="M189" s="58" t="s">
        <v>169</v>
      </c>
      <c r="N189" s="1"/>
    </row>
    <row r="190" spans="1:14" ht="12.75">
      <c r="A190" s="45"/>
      <c r="B190" s="40"/>
      <c r="C190" s="40"/>
      <c r="D190" s="3">
        <v>2019</v>
      </c>
      <c r="E190" s="3">
        <f t="shared" si="21"/>
        <v>0.14</v>
      </c>
      <c r="F190" s="3">
        <v>0</v>
      </c>
      <c r="G190" s="3">
        <v>0</v>
      </c>
      <c r="H190" s="3">
        <v>0.14</v>
      </c>
      <c r="I190" s="3">
        <v>0</v>
      </c>
      <c r="J190" s="3"/>
      <c r="K190" s="3"/>
      <c r="L190" s="3"/>
      <c r="M190" s="58"/>
      <c r="N190" s="1"/>
    </row>
    <row r="191" spans="1:14" ht="12.75">
      <c r="A191" s="45"/>
      <c r="B191" s="40"/>
      <c r="C191" s="40"/>
      <c r="D191" s="3">
        <v>2020</v>
      </c>
      <c r="E191" s="3">
        <f t="shared" si="21"/>
        <v>0.15</v>
      </c>
      <c r="F191" s="3">
        <v>0</v>
      </c>
      <c r="G191" s="3">
        <v>0</v>
      </c>
      <c r="H191" s="3">
        <v>0.15</v>
      </c>
      <c r="I191" s="3">
        <v>0</v>
      </c>
      <c r="J191" s="3"/>
      <c r="K191" s="3"/>
      <c r="L191" s="3"/>
      <c r="M191" s="58"/>
      <c r="N191" s="1"/>
    </row>
    <row r="192" spans="1:14" ht="12.75">
      <c r="A192" s="45"/>
      <c r="B192" s="40"/>
      <c r="C192" s="40"/>
      <c r="D192" s="3">
        <v>2021</v>
      </c>
      <c r="E192" s="3">
        <f t="shared" si="21"/>
        <v>0.15</v>
      </c>
      <c r="F192" s="3">
        <v>0</v>
      </c>
      <c r="G192" s="3">
        <v>0</v>
      </c>
      <c r="H192" s="3">
        <v>0.15</v>
      </c>
      <c r="I192" s="3">
        <v>0</v>
      </c>
      <c r="J192" s="3"/>
      <c r="K192" s="3"/>
      <c r="L192" s="3"/>
      <c r="M192" s="58"/>
      <c r="N192" s="1"/>
    </row>
    <row r="193" spans="1:14" ht="12.75">
      <c r="A193" s="45"/>
      <c r="B193" s="40"/>
      <c r="C193" s="40"/>
      <c r="D193" s="3">
        <v>2022</v>
      </c>
      <c r="E193" s="3">
        <f t="shared" si="21"/>
        <v>0.15</v>
      </c>
      <c r="F193" s="3">
        <v>0</v>
      </c>
      <c r="G193" s="3">
        <v>0</v>
      </c>
      <c r="H193" s="3">
        <v>0.15</v>
      </c>
      <c r="I193" s="3">
        <v>0</v>
      </c>
      <c r="J193" s="3"/>
      <c r="K193" s="3"/>
      <c r="L193" s="3"/>
      <c r="M193" s="58"/>
      <c r="N193" s="1"/>
    </row>
    <row r="194" spans="1:14" ht="12.75">
      <c r="A194" s="45"/>
      <c r="B194" s="40"/>
      <c r="C194" s="40"/>
      <c r="D194" s="3" t="s">
        <v>14</v>
      </c>
      <c r="E194" s="3">
        <f t="shared" si="21"/>
        <v>1.2</v>
      </c>
      <c r="F194" s="3">
        <v>0</v>
      </c>
      <c r="G194" s="3">
        <v>0</v>
      </c>
      <c r="H194" s="3">
        <v>1.2</v>
      </c>
      <c r="I194" s="3">
        <v>0</v>
      </c>
      <c r="J194" s="3"/>
      <c r="K194" s="3"/>
      <c r="L194" s="3"/>
      <c r="M194" s="58"/>
      <c r="N194" s="1"/>
    </row>
    <row r="195" spans="1:14" ht="12.75">
      <c r="A195" s="46"/>
      <c r="B195" s="41"/>
      <c r="C195" s="41"/>
      <c r="D195" s="4" t="s">
        <v>15</v>
      </c>
      <c r="E195" s="4">
        <f t="shared" si="21"/>
        <v>1.92</v>
      </c>
      <c r="F195" s="4">
        <f>SUM(F189:F194)</f>
        <v>0</v>
      </c>
      <c r="G195" s="4">
        <f>SUM(G189:G194)</f>
        <v>0</v>
      </c>
      <c r="H195" s="4">
        <f>SUM(H189:H194)</f>
        <v>1.92</v>
      </c>
      <c r="I195" s="4">
        <f>SUM(I189:I194)</f>
        <v>0</v>
      </c>
      <c r="J195" s="3"/>
      <c r="K195" s="3"/>
      <c r="L195" s="3"/>
      <c r="M195" s="59"/>
      <c r="N195" s="1"/>
    </row>
    <row r="196" spans="1:14" ht="13.5">
      <c r="A196" s="61" t="s">
        <v>119</v>
      </c>
      <c r="B196" s="55" t="s">
        <v>52</v>
      </c>
      <c r="C196" s="53"/>
      <c r="D196" s="8">
        <v>2018</v>
      </c>
      <c r="E196" s="8">
        <f>E203+E210+E217+E237+E230</f>
        <v>2.48</v>
      </c>
      <c r="F196" s="8">
        <f>F203+F210+F217+F237+F230</f>
        <v>0</v>
      </c>
      <c r="G196" s="8">
        <f>G203+G210+G217+G237+G230</f>
        <v>1.6</v>
      </c>
      <c r="H196" s="8">
        <f>H203+H210+H217+H237+H230</f>
        <v>0.8800000000000001</v>
      </c>
      <c r="I196" s="8">
        <f>I203+I210+I217+I237+I230</f>
        <v>0</v>
      </c>
      <c r="J196" s="11"/>
      <c r="K196" s="11"/>
      <c r="L196" s="11"/>
      <c r="M196" s="78"/>
      <c r="N196" s="1"/>
    </row>
    <row r="197" spans="1:14" ht="13.5">
      <c r="A197" s="61"/>
      <c r="B197" s="40"/>
      <c r="C197" s="53"/>
      <c r="D197" s="8">
        <v>2019</v>
      </c>
      <c r="E197" s="8">
        <f>E204+E211+E218+E238+E231</f>
        <v>1.8100000000000003</v>
      </c>
      <c r="F197" s="8">
        <f>F204+F211+F218+F238+F231</f>
        <v>0</v>
      </c>
      <c r="G197" s="8">
        <f>G204+G211+G218+G238+G231</f>
        <v>1.45</v>
      </c>
      <c r="H197" s="8">
        <f>H204+H211+H218+H238+H231</f>
        <v>0.36000000000000004</v>
      </c>
      <c r="I197" s="8">
        <f>I204+I211+I218+I238+I231</f>
        <v>0</v>
      </c>
      <c r="J197" s="11"/>
      <c r="K197" s="11"/>
      <c r="L197" s="11"/>
      <c r="M197" s="78"/>
      <c r="N197" s="1"/>
    </row>
    <row r="198" spans="1:14" ht="13.5">
      <c r="A198" s="61"/>
      <c r="B198" s="40"/>
      <c r="C198" s="53"/>
      <c r="D198" s="8">
        <v>2020</v>
      </c>
      <c r="E198" s="8">
        <f>E205+E212+E219+E239+E232</f>
        <v>1.9600000000000002</v>
      </c>
      <c r="F198" s="8">
        <f>F205+F212+F219+F239+F232</f>
        <v>0</v>
      </c>
      <c r="G198" s="8">
        <f>G205+G212+G219+G239+G232</f>
        <v>1.6</v>
      </c>
      <c r="H198" s="8">
        <f>H205+H212+H219+H239+H232</f>
        <v>0.36000000000000004</v>
      </c>
      <c r="I198" s="8">
        <f>I205+I212+I219+I239+I232</f>
        <v>0</v>
      </c>
      <c r="J198" s="11"/>
      <c r="K198" s="11"/>
      <c r="L198" s="11"/>
      <c r="M198" s="78"/>
      <c r="N198" s="1"/>
    </row>
    <row r="199" spans="1:14" ht="13.5">
      <c r="A199" s="61"/>
      <c r="B199" s="40"/>
      <c r="C199" s="53"/>
      <c r="D199" s="8">
        <v>2021</v>
      </c>
      <c r="E199" s="8">
        <f>E206+E213+E220+E240+E233</f>
        <v>1.9600000000000002</v>
      </c>
      <c r="F199" s="8">
        <f>F206+F213+F220+F240+F233</f>
        <v>0</v>
      </c>
      <c r="G199" s="8">
        <f>G206+G213+G220+G240+G233</f>
        <v>1.6</v>
      </c>
      <c r="H199" s="8">
        <f>H206+H213+H220+H240+H233</f>
        <v>0.36000000000000004</v>
      </c>
      <c r="I199" s="8">
        <f>I206+I213+I220+I240+I233</f>
        <v>0</v>
      </c>
      <c r="J199" s="11"/>
      <c r="K199" s="11"/>
      <c r="L199" s="11"/>
      <c r="M199" s="78"/>
      <c r="N199" s="1"/>
    </row>
    <row r="200" spans="1:14" ht="13.5">
      <c r="A200" s="61"/>
      <c r="B200" s="40"/>
      <c r="C200" s="53"/>
      <c r="D200" s="8">
        <v>2022</v>
      </c>
      <c r="E200" s="8">
        <f>E207+E214+E221+E241+E234</f>
        <v>1.9600000000000002</v>
      </c>
      <c r="F200" s="8">
        <f>F207+F214+F221+F241+F234</f>
        <v>0</v>
      </c>
      <c r="G200" s="8">
        <f>G207+G214+G221+G241+G234</f>
        <v>1.6</v>
      </c>
      <c r="H200" s="8">
        <f>H207+H214+H221+H241+H234</f>
        <v>0.36000000000000004</v>
      </c>
      <c r="I200" s="8">
        <f>I207+I214+I221+I241+I234</f>
        <v>0</v>
      </c>
      <c r="J200" s="11"/>
      <c r="K200" s="11"/>
      <c r="L200" s="11"/>
      <c r="M200" s="78"/>
      <c r="N200" s="1"/>
    </row>
    <row r="201" spans="1:14" ht="13.5">
      <c r="A201" s="61"/>
      <c r="B201" s="40"/>
      <c r="C201" s="53"/>
      <c r="D201" s="8" t="s">
        <v>14</v>
      </c>
      <c r="E201" s="8">
        <f>E208+E215+E222+E242+E235</f>
        <v>15.680000000000001</v>
      </c>
      <c r="F201" s="8">
        <f>F208+F215+F222+F242+F235</f>
        <v>0</v>
      </c>
      <c r="G201" s="8">
        <f>G208+G215+G222+G242+G235</f>
        <v>12.8</v>
      </c>
      <c r="H201" s="8">
        <f>H208+H215+H222+H242+H235</f>
        <v>2.8800000000000003</v>
      </c>
      <c r="I201" s="8">
        <f>I208+I215+I222+I242+I235</f>
        <v>0</v>
      </c>
      <c r="J201" s="11"/>
      <c r="K201" s="11"/>
      <c r="L201" s="11"/>
      <c r="M201" s="78"/>
      <c r="N201" s="1"/>
    </row>
    <row r="202" spans="1:14" ht="18" customHeight="1">
      <c r="A202" s="62"/>
      <c r="B202" s="41"/>
      <c r="C202" s="54"/>
      <c r="D202" s="8" t="s">
        <v>15</v>
      </c>
      <c r="E202" s="8">
        <f>SUM(E196:E201)</f>
        <v>25.85</v>
      </c>
      <c r="F202" s="8">
        <f>SUM(F196:F201)</f>
        <v>0</v>
      </c>
      <c r="G202" s="8">
        <f>SUM(G196:G201)</f>
        <v>20.65</v>
      </c>
      <c r="H202" s="8">
        <f>SUM(H196:H201)</f>
        <v>5.200000000000001</v>
      </c>
      <c r="I202" s="8">
        <f>SUM(I196:I201)</f>
        <v>0</v>
      </c>
      <c r="J202" s="11"/>
      <c r="K202" s="11"/>
      <c r="L202" s="11"/>
      <c r="M202" s="79"/>
      <c r="N202" s="1"/>
    </row>
    <row r="203" spans="1:14" ht="15.75" customHeight="1">
      <c r="A203" s="45" t="s">
        <v>120</v>
      </c>
      <c r="B203" s="39" t="s">
        <v>44</v>
      </c>
      <c r="C203" s="70" t="s">
        <v>60</v>
      </c>
      <c r="D203" s="3">
        <v>2018</v>
      </c>
      <c r="E203" s="3">
        <f aca="true" t="shared" si="22" ref="E203:E209">F203+G203+H203+I203</f>
        <v>1.15</v>
      </c>
      <c r="F203" s="3">
        <v>0</v>
      </c>
      <c r="G203" s="3">
        <v>0.7</v>
      </c>
      <c r="H203" s="3">
        <v>0.45</v>
      </c>
      <c r="I203" s="3">
        <v>0</v>
      </c>
      <c r="J203" s="3"/>
      <c r="K203" s="3"/>
      <c r="L203" s="3"/>
      <c r="M203" s="58" t="s">
        <v>171</v>
      </c>
      <c r="N203" s="1"/>
    </row>
    <row r="204" spans="1:14" ht="17.25" customHeight="1">
      <c r="A204" s="45"/>
      <c r="B204" s="40"/>
      <c r="C204" s="43"/>
      <c r="D204" s="3">
        <v>2019</v>
      </c>
      <c r="E204" s="3">
        <f t="shared" si="22"/>
        <v>0.5800000000000001</v>
      </c>
      <c r="F204" s="3">
        <v>0</v>
      </c>
      <c r="G204" s="3">
        <v>0.45</v>
      </c>
      <c r="H204" s="3">
        <v>0.13</v>
      </c>
      <c r="I204" s="3">
        <v>0</v>
      </c>
      <c r="J204" s="3"/>
      <c r="K204" s="3"/>
      <c r="L204" s="3"/>
      <c r="M204" s="58"/>
      <c r="N204" s="1"/>
    </row>
    <row r="205" spans="1:14" ht="18" customHeight="1">
      <c r="A205" s="45"/>
      <c r="B205" s="40"/>
      <c r="C205" s="43"/>
      <c r="D205" s="3">
        <v>2020</v>
      </c>
      <c r="E205" s="3">
        <f t="shared" si="22"/>
        <v>0.73</v>
      </c>
      <c r="F205" s="3">
        <v>0</v>
      </c>
      <c r="G205" s="3">
        <v>0.6</v>
      </c>
      <c r="H205" s="3">
        <v>0.13</v>
      </c>
      <c r="I205" s="3">
        <v>0</v>
      </c>
      <c r="J205" s="3"/>
      <c r="K205" s="3"/>
      <c r="L205" s="3"/>
      <c r="M205" s="58"/>
      <c r="N205" s="1"/>
    </row>
    <row r="206" spans="1:14" ht="12.75">
      <c r="A206" s="45"/>
      <c r="B206" s="40"/>
      <c r="C206" s="43"/>
      <c r="D206" s="3">
        <v>2021</v>
      </c>
      <c r="E206" s="3">
        <f t="shared" si="22"/>
        <v>0.63</v>
      </c>
      <c r="F206" s="3">
        <v>0</v>
      </c>
      <c r="G206" s="3">
        <v>0.5</v>
      </c>
      <c r="H206" s="3">
        <v>0.13</v>
      </c>
      <c r="I206" s="3">
        <v>0</v>
      </c>
      <c r="J206" s="3"/>
      <c r="K206" s="3"/>
      <c r="L206" s="3"/>
      <c r="M206" s="58"/>
      <c r="N206" s="1"/>
    </row>
    <row r="207" spans="1:14" ht="12.75">
      <c r="A207" s="45"/>
      <c r="B207" s="40"/>
      <c r="C207" s="43"/>
      <c r="D207" s="3">
        <v>2022</v>
      </c>
      <c r="E207" s="3">
        <f t="shared" si="22"/>
        <v>0.63</v>
      </c>
      <c r="F207" s="3">
        <v>0</v>
      </c>
      <c r="G207" s="3">
        <v>0.5</v>
      </c>
      <c r="H207" s="3">
        <v>0.13</v>
      </c>
      <c r="I207" s="3">
        <v>0</v>
      </c>
      <c r="J207" s="3"/>
      <c r="K207" s="3"/>
      <c r="L207" s="3"/>
      <c r="M207" s="58"/>
      <c r="N207" s="1"/>
    </row>
    <row r="208" spans="1:14" ht="12.75">
      <c r="A208" s="45"/>
      <c r="B208" s="40"/>
      <c r="C208" s="43"/>
      <c r="D208" s="3" t="s">
        <v>14</v>
      </c>
      <c r="E208" s="3">
        <f t="shared" si="22"/>
        <v>5.04</v>
      </c>
      <c r="F208" s="3">
        <v>0</v>
      </c>
      <c r="G208" s="3">
        <v>4</v>
      </c>
      <c r="H208" s="3">
        <v>1.04</v>
      </c>
      <c r="I208" s="3">
        <v>0</v>
      </c>
      <c r="J208" s="3"/>
      <c r="K208" s="3"/>
      <c r="L208" s="3"/>
      <c r="M208" s="58"/>
      <c r="N208" s="1"/>
    </row>
    <row r="209" spans="1:14" ht="133.5" customHeight="1">
      <c r="A209" s="46"/>
      <c r="B209" s="41"/>
      <c r="C209" s="44"/>
      <c r="D209" s="4" t="s">
        <v>15</v>
      </c>
      <c r="E209" s="4">
        <f t="shared" si="22"/>
        <v>8.76</v>
      </c>
      <c r="F209" s="4">
        <f>SUM(F203:F208)</f>
        <v>0</v>
      </c>
      <c r="G209" s="4">
        <f>SUM(G203:G208)</f>
        <v>6.75</v>
      </c>
      <c r="H209" s="4">
        <f>SUM(H203:H208)</f>
        <v>2.0100000000000002</v>
      </c>
      <c r="I209" s="4">
        <f>SUM(I203:I208)</f>
        <v>0</v>
      </c>
      <c r="J209" s="3"/>
      <c r="K209" s="3"/>
      <c r="L209" s="3"/>
      <c r="M209" s="59"/>
      <c r="N209" s="1"/>
    </row>
    <row r="210" spans="1:14" ht="12.75">
      <c r="A210" s="45" t="s">
        <v>121</v>
      </c>
      <c r="B210" s="39" t="s">
        <v>49</v>
      </c>
      <c r="C210" s="70" t="s">
        <v>61</v>
      </c>
      <c r="D210" s="3">
        <v>2018</v>
      </c>
      <c r="E210" s="3">
        <f aca="true" t="shared" si="23" ref="E210:E216">F210+G210+H210+I210</f>
        <v>0.33</v>
      </c>
      <c r="F210" s="3">
        <v>0</v>
      </c>
      <c r="G210" s="3">
        <v>0</v>
      </c>
      <c r="H210" s="3">
        <v>0.33</v>
      </c>
      <c r="I210" s="3">
        <v>0</v>
      </c>
      <c r="J210" s="3"/>
      <c r="K210" s="3"/>
      <c r="L210" s="3"/>
      <c r="M210" s="58" t="s">
        <v>171</v>
      </c>
      <c r="N210" s="1"/>
    </row>
    <row r="211" spans="1:14" ht="12.75">
      <c r="A211" s="45"/>
      <c r="B211" s="40"/>
      <c r="C211" s="43"/>
      <c r="D211" s="3">
        <v>2019</v>
      </c>
      <c r="E211" s="3">
        <f t="shared" si="23"/>
        <v>0.13</v>
      </c>
      <c r="F211" s="3">
        <v>0</v>
      </c>
      <c r="G211" s="3">
        <v>0</v>
      </c>
      <c r="H211" s="3">
        <v>0.13</v>
      </c>
      <c r="I211" s="3">
        <v>0</v>
      </c>
      <c r="J211" s="3"/>
      <c r="K211" s="3"/>
      <c r="L211" s="3"/>
      <c r="M211" s="58"/>
      <c r="N211" s="1"/>
    </row>
    <row r="212" spans="1:14" ht="12.75">
      <c r="A212" s="45"/>
      <c r="B212" s="40"/>
      <c r="C212" s="43"/>
      <c r="D212" s="3">
        <v>2020</v>
      </c>
      <c r="E212" s="3">
        <f t="shared" si="23"/>
        <v>0.13</v>
      </c>
      <c r="F212" s="3">
        <v>0</v>
      </c>
      <c r="G212" s="3">
        <v>0</v>
      </c>
      <c r="H212" s="3">
        <v>0.13</v>
      </c>
      <c r="I212" s="3">
        <v>0</v>
      </c>
      <c r="J212" s="3"/>
      <c r="K212" s="3"/>
      <c r="L212" s="3"/>
      <c r="M212" s="58"/>
      <c r="N212" s="1"/>
    </row>
    <row r="213" spans="1:14" ht="12.75">
      <c r="A213" s="45"/>
      <c r="B213" s="40"/>
      <c r="C213" s="43"/>
      <c r="D213" s="3">
        <v>2021</v>
      </c>
      <c r="E213" s="3">
        <f t="shared" si="23"/>
        <v>0.13</v>
      </c>
      <c r="F213" s="3">
        <v>0</v>
      </c>
      <c r="G213" s="3">
        <v>0</v>
      </c>
      <c r="H213" s="3">
        <v>0.13</v>
      </c>
      <c r="I213" s="3">
        <v>0</v>
      </c>
      <c r="J213" s="3"/>
      <c r="K213" s="3"/>
      <c r="L213" s="3"/>
      <c r="M213" s="58"/>
      <c r="N213" s="1"/>
    </row>
    <row r="214" spans="1:14" ht="12.75">
      <c r="A214" s="45"/>
      <c r="B214" s="40"/>
      <c r="C214" s="43"/>
      <c r="D214" s="3">
        <v>2022</v>
      </c>
      <c r="E214" s="3">
        <f t="shared" si="23"/>
        <v>0.13</v>
      </c>
      <c r="F214" s="3">
        <v>0</v>
      </c>
      <c r="G214" s="3">
        <v>0</v>
      </c>
      <c r="H214" s="3">
        <v>0.13</v>
      </c>
      <c r="I214" s="3">
        <v>0</v>
      </c>
      <c r="J214" s="3"/>
      <c r="K214" s="3"/>
      <c r="L214" s="3"/>
      <c r="M214" s="58"/>
      <c r="N214" s="1"/>
    </row>
    <row r="215" spans="1:14" ht="12.75">
      <c r="A215" s="45"/>
      <c r="B215" s="40"/>
      <c r="C215" s="43"/>
      <c r="D215" s="3" t="s">
        <v>14</v>
      </c>
      <c r="E215" s="3">
        <f t="shared" si="23"/>
        <v>1.04</v>
      </c>
      <c r="F215" s="3">
        <v>0</v>
      </c>
      <c r="G215" s="3">
        <v>0</v>
      </c>
      <c r="H215" s="3">
        <v>1.04</v>
      </c>
      <c r="I215" s="3">
        <v>0</v>
      </c>
      <c r="J215" s="3"/>
      <c r="K215" s="3"/>
      <c r="L215" s="3"/>
      <c r="M215" s="58"/>
      <c r="N215" s="1"/>
    </row>
    <row r="216" spans="1:14" ht="55.5" customHeight="1">
      <c r="A216" s="46"/>
      <c r="B216" s="41"/>
      <c r="C216" s="44"/>
      <c r="D216" s="4" t="s">
        <v>15</v>
      </c>
      <c r="E216" s="4">
        <f t="shared" si="23"/>
        <v>1.8900000000000001</v>
      </c>
      <c r="F216" s="4">
        <f>SUM(F210:F215)</f>
        <v>0</v>
      </c>
      <c r="G216" s="4">
        <f>SUM(G210:G215)</f>
        <v>0</v>
      </c>
      <c r="H216" s="4">
        <f>SUM(H210:H215)</f>
        <v>1.8900000000000001</v>
      </c>
      <c r="I216" s="4">
        <f>SUM(I210:I215)</f>
        <v>0</v>
      </c>
      <c r="J216" s="3"/>
      <c r="K216" s="3"/>
      <c r="L216" s="3"/>
      <c r="M216" s="59"/>
      <c r="N216" s="1"/>
    </row>
    <row r="217" spans="1:14" ht="12.75">
      <c r="A217" s="45" t="s">
        <v>122</v>
      </c>
      <c r="B217" s="39" t="s">
        <v>50</v>
      </c>
      <c r="C217" s="70" t="s">
        <v>30</v>
      </c>
      <c r="D217" s="3">
        <v>2018</v>
      </c>
      <c r="E217" s="3">
        <f aca="true" t="shared" si="24" ref="E217:E222">F217+G217+H217+I217</f>
        <v>0.93</v>
      </c>
      <c r="F217" s="3">
        <v>0</v>
      </c>
      <c r="G217" s="3">
        <v>0.9</v>
      </c>
      <c r="H217" s="3">
        <v>0.03</v>
      </c>
      <c r="I217" s="3">
        <v>0</v>
      </c>
      <c r="J217" s="3"/>
      <c r="K217" s="3"/>
      <c r="L217" s="3"/>
      <c r="M217" s="58" t="s">
        <v>171</v>
      </c>
      <c r="N217" s="1"/>
    </row>
    <row r="218" spans="1:14" ht="12.75">
      <c r="A218" s="45"/>
      <c r="B218" s="40"/>
      <c r="C218" s="43"/>
      <c r="D218" s="3">
        <v>2019</v>
      </c>
      <c r="E218" s="3">
        <f t="shared" si="24"/>
        <v>1.03</v>
      </c>
      <c r="F218" s="3">
        <v>0</v>
      </c>
      <c r="G218" s="3">
        <v>1</v>
      </c>
      <c r="H218" s="3">
        <v>0.03</v>
      </c>
      <c r="I218" s="3">
        <v>0</v>
      </c>
      <c r="J218" s="3"/>
      <c r="K218" s="3"/>
      <c r="L218" s="3"/>
      <c r="M218" s="58"/>
      <c r="N218" s="1"/>
    </row>
    <row r="219" spans="1:14" ht="12.75">
      <c r="A219" s="45"/>
      <c r="B219" s="40"/>
      <c r="C219" s="43"/>
      <c r="D219" s="3">
        <v>2020</v>
      </c>
      <c r="E219" s="3">
        <f t="shared" si="24"/>
        <v>1.03</v>
      </c>
      <c r="F219" s="3">
        <v>0</v>
      </c>
      <c r="G219" s="3">
        <v>1</v>
      </c>
      <c r="H219" s="3">
        <v>0.03</v>
      </c>
      <c r="I219" s="3">
        <v>0</v>
      </c>
      <c r="J219" s="3"/>
      <c r="K219" s="3"/>
      <c r="L219" s="3"/>
      <c r="M219" s="58"/>
      <c r="N219" s="1"/>
    </row>
    <row r="220" spans="1:14" ht="12.75">
      <c r="A220" s="45"/>
      <c r="B220" s="40"/>
      <c r="C220" s="43"/>
      <c r="D220" s="3">
        <v>2021</v>
      </c>
      <c r="E220" s="3">
        <f t="shared" si="24"/>
        <v>1.1300000000000001</v>
      </c>
      <c r="F220" s="3">
        <v>0</v>
      </c>
      <c r="G220" s="3">
        <v>1.1</v>
      </c>
      <c r="H220" s="3">
        <v>0.03</v>
      </c>
      <c r="I220" s="3">
        <v>0</v>
      </c>
      <c r="J220" s="3"/>
      <c r="K220" s="3"/>
      <c r="L220" s="3"/>
      <c r="M220" s="58"/>
      <c r="N220" s="1"/>
    </row>
    <row r="221" spans="1:14" ht="12.75">
      <c r="A221" s="45"/>
      <c r="B221" s="40"/>
      <c r="C221" s="43"/>
      <c r="D221" s="3">
        <v>2022</v>
      </c>
      <c r="E221" s="3">
        <f t="shared" si="24"/>
        <v>1.1300000000000001</v>
      </c>
      <c r="F221" s="3">
        <v>0</v>
      </c>
      <c r="G221" s="3">
        <v>1.1</v>
      </c>
      <c r="H221" s="3">
        <v>0.03</v>
      </c>
      <c r="I221" s="3">
        <v>0</v>
      </c>
      <c r="J221" s="3"/>
      <c r="K221" s="3"/>
      <c r="L221" s="3"/>
      <c r="M221" s="58"/>
      <c r="N221" s="1"/>
    </row>
    <row r="222" spans="1:14" ht="12.75">
      <c r="A222" s="45"/>
      <c r="B222" s="40"/>
      <c r="C222" s="43"/>
      <c r="D222" s="3" t="s">
        <v>14</v>
      </c>
      <c r="E222" s="3">
        <f t="shared" si="24"/>
        <v>9.040000000000001</v>
      </c>
      <c r="F222" s="3">
        <v>0</v>
      </c>
      <c r="G222" s="3">
        <v>8.8</v>
      </c>
      <c r="H222" s="3">
        <v>0.24</v>
      </c>
      <c r="I222" s="3">
        <v>0</v>
      </c>
      <c r="J222" s="3"/>
      <c r="K222" s="3"/>
      <c r="L222" s="3"/>
      <c r="M222" s="58"/>
      <c r="N222" s="1"/>
    </row>
    <row r="223" spans="1:14" ht="12.75">
      <c r="A223" s="46"/>
      <c r="B223" s="41"/>
      <c r="C223" s="44"/>
      <c r="D223" s="4" t="s">
        <v>15</v>
      </c>
      <c r="E223" s="4">
        <f>F223+G223+H223+I223</f>
        <v>14.290000000000001</v>
      </c>
      <c r="F223" s="4">
        <f>SUM(F217:F222)</f>
        <v>0</v>
      </c>
      <c r="G223" s="4">
        <f>SUM(G217:G222)</f>
        <v>13.9</v>
      </c>
      <c r="H223" s="4">
        <f>SUM(H217:H222)</f>
        <v>0.39</v>
      </c>
      <c r="I223" s="4">
        <f>SUM(I217:I222)</f>
        <v>0</v>
      </c>
      <c r="J223" s="3"/>
      <c r="K223" s="3"/>
      <c r="L223" s="3"/>
      <c r="M223" s="59"/>
      <c r="N223" s="1"/>
    </row>
    <row r="224" spans="1:14" ht="12.75">
      <c r="A224" s="95" t="s">
        <v>172</v>
      </c>
      <c r="B224" s="81" t="s">
        <v>173</v>
      </c>
      <c r="C224" s="92"/>
      <c r="D224" s="6">
        <v>2018</v>
      </c>
      <c r="E224" s="3">
        <f aca="true" t="shared" si="25" ref="E224:E229">F224+G224+H224+I224</f>
        <v>0.9</v>
      </c>
      <c r="F224" s="3">
        <v>0</v>
      </c>
      <c r="G224" s="6">
        <v>0.9</v>
      </c>
      <c r="H224" s="3">
        <v>0</v>
      </c>
      <c r="I224" s="3">
        <v>0</v>
      </c>
      <c r="J224" s="6"/>
      <c r="K224" s="6"/>
      <c r="L224" s="6"/>
      <c r="M224" s="94"/>
      <c r="N224" s="1"/>
    </row>
    <row r="225" spans="1:14" ht="12.75">
      <c r="A225" s="95"/>
      <c r="B225" s="89"/>
      <c r="C225" s="91"/>
      <c r="D225" s="6">
        <v>2019</v>
      </c>
      <c r="E225" s="3">
        <f t="shared" si="25"/>
        <v>1</v>
      </c>
      <c r="F225" s="3">
        <v>0</v>
      </c>
      <c r="G225" s="6">
        <v>1</v>
      </c>
      <c r="H225" s="3">
        <v>0</v>
      </c>
      <c r="I225" s="3">
        <v>0</v>
      </c>
      <c r="J225" s="6"/>
      <c r="K225" s="6"/>
      <c r="L225" s="6"/>
      <c r="M225" s="94"/>
      <c r="N225" s="1"/>
    </row>
    <row r="226" spans="1:14" ht="12.75">
      <c r="A226" s="95"/>
      <c r="B226" s="89"/>
      <c r="C226" s="91"/>
      <c r="D226" s="6">
        <v>2020</v>
      </c>
      <c r="E226" s="3">
        <f t="shared" si="25"/>
        <v>1</v>
      </c>
      <c r="F226" s="3">
        <v>0</v>
      </c>
      <c r="G226" s="6">
        <v>1</v>
      </c>
      <c r="H226" s="3">
        <v>0</v>
      </c>
      <c r="I226" s="3">
        <v>0</v>
      </c>
      <c r="J226" s="6"/>
      <c r="K226" s="6"/>
      <c r="L226" s="6"/>
      <c r="M226" s="94"/>
      <c r="N226" s="1"/>
    </row>
    <row r="227" spans="1:14" ht="12.75">
      <c r="A227" s="95"/>
      <c r="B227" s="89"/>
      <c r="C227" s="91"/>
      <c r="D227" s="6">
        <v>2021</v>
      </c>
      <c r="E227" s="3">
        <f t="shared" si="25"/>
        <v>1.1</v>
      </c>
      <c r="F227" s="3">
        <v>0</v>
      </c>
      <c r="G227" s="6">
        <v>1.1</v>
      </c>
      <c r="H227" s="3">
        <v>0</v>
      </c>
      <c r="I227" s="3">
        <v>0</v>
      </c>
      <c r="J227" s="6"/>
      <c r="K227" s="6"/>
      <c r="L227" s="6"/>
      <c r="M227" s="94"/>
      <c r="N227" s="1"/>
    </row>
    <row r="228" spans="1:14" ht="12.75">
      <c r="A228" s="95"/>
      <c r="B228" s="89"/>
      <c r="C228" s="91"/>
      <c r="D228" s="6">
        <v>2022</v>
      </c>
      <c r="E228" s="3">
        <f t="shared" si="25"/>
        <v>1.1</v>
      </c>
      <c r="F228" s="3">
        <v>0</v>
      </c>
      <c r="G228" s="6">
        <v>1.1</v>
      </c>
      <c r="H228" s="3">
        <v>0</v>
      </c>
      <c r="I228" s="3">
        <v>0</v>
      </c>
      <c r="J228" s="6"/>
      <c r="K228" s="6"/>
      <c r="L228" s="6"/>
      <c r="M228" s="94"/>
      <c r="N228" s="1"/>
    </row>
    <row r="229" spans="1:14" ht="63.75" customHeight="1">
      <c r="A229" s="95"/>
      <c r="B229" s="82"/>
      <c r="C229" s="93"/>
      <c r="D229" s="6" t="s">
        <v>14</v>
      </c>
      <c r="E229" s="3">
        <f t="shared" si="25"/>
        <v>8.8</v>
      </c>
      <c r="F229" s="3">
        <v>0</v>
      </c>
      <c r="G229" s="6">
        <v>8.8</v>
      </c>
      <c r="H229" s="3">
        <v>0</v>
      </c>
      <c r="I229" s="3">
        <v>0</v>
      </c>
      <c r="J229" s="6"/>
      <c r="K229" s="6"/>
      <c r="L229" s="6"/>
      <c r="M229" s="94"/>
      <c r="N229" s="1"/>
    </row>
    <row r="230" spans="1:14" ht="12.75">
      <c r="A230" s="45" t="s">
        <v>123</v>
      </c>
      <c r="B230" s="39" t="s">
        <v>51</v>
      </c>
      <c r="C230" s="70" t="s">
        <v>31</v>
      </c>
      <c r="D230" s="3">
        <v>2018</v>
      </c>
      <c r="E230" s="3">
        <f aca="true" t="shared" si="26" ref="E230:E236">F230+G230+H230+I230</f>
        <v>0.02</v>
      </c>
      <c r="F230" s="3">
        <v>0</v>
      </c>
      <c r="G230" s="3">
        <v>0</v>
      </c>
      <c r="H230" s="3">
        <v>0.02</v>
      </c>
      <c r="I230" s="3">
        <v>0</v>
      </c>
      <c r="J230" s="3"/>
      <c r="K230" s="3"/>
      <c r="L230" s="3"/>
      <c r="M230" s="58" t="s">
        <v>171</v>
      </c>
      <c r="N230" s="1"/>
    </row>
    <row r="231" spans="1:14" ht="12.75">
      <c r="A231" s="45"/>
      <c r="B231" s="40"/>
      <c r="C231" s="43"/>
      <c r="D231" s="3">
        <v>2019</v>
      </c>
      <c r="E231" s="3">
        <f t="shared" si="26"/>
        <v>0.02</v>
      </c>
      <c r="F231" s="3">
        <v>0</v>
      </c>
      <c r="G231" s="3">
        <v>0</v>
      </c>
      <c r="H231" s="3">
        <v>0.02</v>
      </c>
      <c r="I231" s="3">
        <v>0</v>
      </c>
      <c r="J231" s="3"/>
      <c r="K231" s="3"/>
      <c r="L231" s="3"/>
      <c r="M231" s="58"/>
      <c r="N231" s="1"/>
    </row>
    <row r="232" spans="1:14" ht="12.75">
      <c r="A232" s="45"/>
      <c r="B232" s="40"/>
      <c r="C232" s="43"/>
      <c r="D232" s="3">
        <v>2020</v>
      </c>
      <c r="E232" s="3">
        <f t="shared" si="26"/>
        <v>0.02</v>
      </c>
      <c r="F232" s="3">
        <v>0</v>
      </c>
      <c r="G232" s="3">
        <v>0</v>
      </c>
      <c r="H232" s="3">
        <v>0.02</v>
      </c>
      <c r="I232" s="3">
        <v>0</v>
      </c>
      <c r="J232" s="3"/>
      <c r="K232" s="3"/>
      <c r="L232" s="3"/>
      <c r="M232" s="58"/>
      <c r="N232" s="1"/>
    </row>
    <row r="233" spans="1:14" ht="12.75">
      <c r="A233" s="45"/>
      <c r="B233" s="40"/>
      <c r="C233" s="43"/>
      <c r="D233" s="3">
        <v>2021</v>
      </c>
      <c r="E233" s="3">
        <f t="shared" si="26"/>
        <v>0.02</v>
      </c>
      <c r="F233" s="3">
        <v>0</v>
      </c>
      <c r="G233" s="3">
        <v>0</v>
      </c>
      <c r="H233" s="3">
        <v>0.02</v>
      </c>
      <c r="I233" s="3">
        <v>0</v>
      </c>
      <c r="J233" s="3"/>
      <c r="K233" s="3"/>
      <c r="L233" s="3"/>
      <c r="M233" s="58"/>
      <c r="N233" s="1"/>
    </row>
    <row r="234" spans="1:14" ht="12.75">
      <c r="A234" s="45"/>
      <c r="B234" s="40"/>
      <c r="C234" s="43"/>
      <c r="D234" s="3">
        <v>2022</v>
      </c>
      <c r="E234" s="3">
        <f t="shared" si="26"/>
        <v>0.02</v>
      </c>
      <c r="F234" s="3">
        <v>0</v>
      </c>
      <c r="G234" s="3">
        <v>0</v>
      </c>
      <c r="H234" s="3">
        <v>0.02</v>
      </c>
      <c r="I234" s="3">
        <v>0</v>
      </c>
      <c r="J234" s="3"/>
      <c r="K234" s="3"/>
      <c r="L234" s="3"/>
      <c r="M234" s="58"/>
      <c r="N234" s="1"/>
    </row>
    <row r="235" spans="1:14" ht="12.75">
      <c r="A235" s="45"/>
      <c r="B235" s="40"/>
      <c r="C235" s="43"/>
      <c r="D235" s="3" t="s">
        <v>14</v>
      </c>
      <c r="E235" s="3">
        <f t="shared" si="26"/>
        <v>0.16</v>
      </c>
      <c r="F235" s="3">
        <v>0</v>
      </c>
      <c r="G235" s="3">
        <v>0</v>
      </c>
      <c r="H235" s="3">
        <v>0.16</v>
      </c>
      <c r="I235" s="3">
        <v>0</v>
      </c>
      <c r="J235" s="3"/>
      <c r="K235" s="3"/>
      <c r="L235" s="3"/>
      <c r="M235" s="58"/>
      <c r="N235" s="1"/>
    </row>
    <row r="236" spans="1:14" ht="12.75">
      <c r="A236" s="46"/>
      <c r="B236" s="41"/>
      <c r="C236" s="44"/>
      <c r="D236" s="4" t="s">
        <v>15</v>
      </c>
      <c r="E236" s="4">
        <f t="shared" si="26"/>
        <v>0.26</v>
      </c>
      <c r="F236" s="4">
        <f>SUM(F230:F235)</f>
        <v>0</v>
      </c>
      <c r="G236" s="4">
        <f>SUM(G230:G235)</f>
        <v>0</v>
      </c>
      <c r="H236" s="4">
        <f>SUM(H230:H235)</f>
        <v>0.26</v>
      </c>
      <c r="I236" s="4">
        <f>SUM(I230:I235)</f>
        <v>0</v>
      </c>
      <c r="J236" s="3"/>
      <c r="K236" s="3"/>
      <c r="L236" s="3"/>
      <c r="M236" s="59"/>
      <c r="N236" s="1"/>
    </row>
    <row r="237" spans="1:14" ht="12.75">
      <c r="A237" s="45" t="s">
        <v>124</v>
      </c>
      <c r="B237" s="39" t="s">
        <v>75</v>
      </c>
      <c r="C237" s="70" t="s">
        <v>76</v>
      </c>
      <c r="D237" s="3">
        <v>2018</v>
      </c>
      <c r="E237" s="3">
        <f aca="true" t="shared" si="27" ref="E237:E243">F237+G237+H237+I237</f>
        <v>0.05</v>
      </c>
      <c r="F237" s="3">
        <v>0</v>
      </c>
      <c r="G237" s="3">
        <v>0</v>
      </c>
      <c r="H237" s="3">
        <v>0.05</v>
      </c>
      <c r="I237" s="3">
        <v>0</v>
      </c>
      <c r="J237" s="3"/>
      <c r="K237" s="3"/>
      <c r="L237" s="3"/>
      <c r="M237" s="58" t="s">
        <v>170</v>
      </c>
      <c r="N237" s="1"/>
    </row>
    <row r="238" spans="1:14" ht="12.75">
      <c r="A238" s="45"/>
      <c r="B238" s="40"/>
      <c r="C238" s="43"/>
      <c r="D238" s="3">
        <v>2019</v>
      </c>
      <c r="E238" s="3">
        <f t="shared" si="27"/>
        <v>0.05</v>
      </c>
      <c r="F238" s="3">
        <v>0</v>
      </c>
      <c r="G238" s="3">
        <v>0</v>
      </c>
      <c r="H238" s="3">
        <v>0.05</v>
      </c>
      <c r="I238" s="3">
        <v>0</v>
      </c>
      <c r="J238" s="3"/>
      <c r="K238" s="3"/>
      <c r="L238" s="3"/>
      <c r="M238" s="58"/>
      <c r="N238" s="1"/>
    </row>
    <row r="239" spans="1:14" ht="12.75">
      <c r="A239" s="45"/>
      <c r="B239" s="40"/>
      <c r="C239" s="43"/>
      <c r="D239" s="3">
        <v>2020</v>
      </c>
      <c r="E239" s="3">
        <f t="shared" si="27"/>
        <v>0.05</v>
      </c>
      <c r="F239" s="3">
        <v>0</v>
      </c>
      <c r="G239" s="3">
        <v>0</v>
      </c>
      <c r="H239" s="3">
        <v>0.05</v>
      </c>
      <c r="I239" s="3">
        <v>0</v>
      </c>
      <c r="J239" s="3"/>
      <c r="K239" s="3"/>
      <c r="L239" s="3"/>
      <c r="M239" s="58"/>
      <c r="N239" s="1"/>
    </row>
    <row r="240" spans="1:14" ht="12.75">
      <c r="A240" s="45"/>
      <c r="B240" s="40"/>
      <c r="C240" s="43"/>
      <c r="D240" s="3">
        <v>2021</v>
      </c>
      <c r="E240" s="3">
        <f t="shared" si="27"/>
        <v>0.05</v>
      </c>
      <c r="F240" s="3">
        <v>0</v>
      </c>
      <c r="G240" s="3">
        <v>0</v>
      </c>
      <c r="H240" s="3">
        <v>0.05</v>
      </c>
      <c r="I240" s="3">
        <v>0</v>
      </c>
      <c r="J240" s="3"/>
      <c r="K240" s="3"/>
      <c r="L240" s="3"/>
      <c r="M240" s="58"/>
      <c r="N240" s="1"/>
    </row>
    <row r="241" spans="1:14" ht="12.75">
      <c r="A241" s="45"/>
      <c r="B241" s="40"/>
      <c r="C241" s="43"/>
      <c r="D241" s="3">
        <v>2022</v>
      </c>
      <c r="E241" s="3">
        <f t="shared" si="27"/>
        <v>0.05</v>
      </c>
      <c r="F241" s="3">
        <v>0</v>
      </c>
      <c r="G241" s="3">
        <v>0</v>
      </c>
      <c r="H241" s="3">
        <v>0.05</v>
      </c>
      <c r="I241" s="3">
        <v>0</v>
      </c>
      <c r="J241" s="3"/>
      <c r="K241" s="3"/>
      <c r="L241" s="3"/>
      <c r="M241" s="58"/>
      <c r="N241" s="1"/>
    </row>
    <row r="242" spans="1:14" ht="12.75">
      <c r="A242" s="45"/>
      <c r="B242" s="40"/>
      <c r="C242" s="43"/>
      <c r="D242" s="3" t="s">
        <v>14</v>
      </c>
      <c r="E242" s="3">
        <f t="shared" si="27"/>
        <v>0.4</v>
      </c>
      <c r="F242" s="3">
        <v>0</v>
      </c>
      <c r="G242" s="3">
        <v>0</v>
      </c>
      <c r="H242" s="3">
        <v>0.4</v>
      </c>
      <c r="I242" s="3">
        <v>0</v>
      </c>
      <c r="J242" s="3"/>
      <c r="K242" s="3"/>
      <c r="L242" s="3"/>
      <c r="M242" s="58"/>
      <c r="N242" s="1"/>
    </row>
    <row r="243" spans="1:14" ht="12.75">
      <c r="A243" s="46"/>
      <c r="B243" s="41"/>
      <c r="C243" s="44"/>
      <c r="D243" s="4" t="s">
        <v>15</v>
      </c>
      <c r="E243" s="4">
        <f t="shared" si="27"/>
        <v>0.65</v>
      </c>
      <c r="F243" s="4">
        <f>SUM(F237:F242)</f>
        <v>0</v>
      </c>
      <c r="G243" s="4">
        <f>SUM(G237:G242)</f>
        <v>0</v>
      </c>
      <c r="H243" s="4">
        <f>SUM(H237:H242)</f>
        <v>0.65</v>
      </c>
      <c r="I243" s="4">
        <f>SUM(I237:I242)</f>
        <v>0</v>
      </c>
      <c r="J243" s="3"/>
      <c r="K243" s="3"/>
      <c r="L243" s="3"/>
      <c r="M243" s="59"/>
      <c r="N243" s="1"/>
    </row>
    <row r="244" spans="1:14" ht="13.5">
      <c r="A244" s="61" t="s">
        <v>125</v>
      </c>
      <c r="B244" s="55" t="s">
        <v>53</v>
      </c>
      <c r="C244" s="53"/>
      <c r="D244" s="8">
        <v>2018</v>
      </c>
      <c r="E244" s="8">
        <f>E251+E266+E275+E282+E289</f>
        <v>155.53</v>
      </c>
      <c r="F244" s="8">
        <f>F251+F266+F275+F282</f>
        <v>22.7</v>
      </c>
      <c r="G244" s="8">
        <f>G251+G266+G275+G282</f>
        <v>121.16</v>
      </c>
      <c r="H244" s="8">
        <f>H251+H266+H275+H282+H289</f>
        <v>10.629999999999999</v>
      </c>
      <c r="I244" s="8">
        <f>I251+I266+I275+I282</f>
        <v>1.04</v>
      </c>
      <c r="J244" s="8"/>
      <c r="K244" s="8"/>
      <c r="L244" s="8"/>
      <c r="M244" s="53"/>
      <c r="N244" s="1"/>
    </row>
    <row r="245" spans="1:14" ht="13.5">
      <c r="A245" s="61"/>
      <c r="B245" s="40"/>
      <c r="C245" s="53"/>
      <c r="D245" s="8">
        <v>2019</v>
      </c>
      <c r="E245" s="8">
        <f>E252+E267+E276+E283+E290</f>
        <v>259.05</v>
      </c>
      <c r="F245" s="8">
        <f>F252+F267+F276+F283</f>
        <v>0</v>
      </c>
      <c r="G245" s="8">
        <f>G252+G267+G276+G283</f>
        <v>251.85</v>
      </c>
      <c r="H245" s="8">
        <f>H252+H267+H276+H283+H290</f>
        <v>7.2</v>
      </c>
      <c r="I245" s="8">
        <f>I252+I267+I276+I283</f>
        <v>0</v>
      </c>
      <c r="J245" s="8"/>
      <c r="K245" s="8"/>
      <c r="L245" s="8"/>
      <c r="M245" s="53"/>
      <c r="N245" s="1"/>
    </row>
    <row r="246" spans="1:14" ht="13.5">
      <c r="A246" s="61"/>
      <c r="B246" s="40"/>
      <c r="C246" s="53"/>
      <c r="D246" s="8">
        <v>2020</v>
      </c>
      <c r="E246" s="8">
        <f>E253+E268+E277+E284</f>
        <v>2</v>
      </c>
      <c r="F246" s="8">
        <f>F253+F268+F277+F284</f>
        <v>0</v>
      </c>
      <c r="G246" s="8">
        <f>G253+G268+G277+G284</f>
        <v>0</v>
      </c>
      <c r="H246" s="8">
        <f>H253+H268+H277+H284</f>
        <v>2</v>
      </c>
      <c r="I246" s="8">
        <f>I253+I268+I277+I284</f>
        <v>0</v>
      </c>
      <c r="J246" s="8"/>
      <c r="K246" s="8"/>
      <c r="L246" s="8"/>
      <c r="M246" s="53"/>
      <c r="N246" s="1"/>
    </row>
    <row r="247" spans="1:14" ht="13.5">
      <c r="A247" s="61"/>
      <c r="B247" s="40"/>
      <c r="C247" s="53"/>
      <c r="D247" s="8">
        <v>2021</v>
      </c>
      <c r="E247" s="8">
        <f>E254+E269+E278+E285</f>
        <v>184.5</v>
      </c>
      <c r="F247" s="8">
        <f>F254+F269+F278+F285</f>
        <v>0</v>
      </c>
      <c r="G247" s="8">
        <f>G254+G269+G278+G285</f>
        <v>174.5</v>
      </c>
      <c r="H247" s="8">
        <f>H254+H269+H278+H285</f>
        <v>10</v>
      </c>
      <c r="I247" s="8">
        <f>I254+I269+I278+I285</f>
        <v>0</v>
      </c>
      <c r="J247" s="8"/>
      <c r="K247" s="8"/>
      <c r="L247" s="8"/>
      <c r="M247" s="53"/>
      <c r="N247" s="1"/>
    </row>
    <row r="248" spans="1:14" ht="13.5">
      <c r="A248" s="61"/>
      <c r="B248" s="40"/>
      <c r="C248" s="53"/>
      <c r="D248" s="8">
        <v>2022</v>
      </c>
      <c r="E248" s="8">
        <f>E255+E270+E279+E286</f>
        <v>10</v>
      </c>
      <c r="F248" s="8">
        <f>F255+F270+F279+F286</f>
        <v>0</v>
      </c>
      <c r="G248" s="8">
        <f>G255+G270+G279+G286</f>
        <v>0</v>
      </c>
      <c r="H248" s="8">
        <f>H255+H270+H279+H286</f>
        <v>10</v>
      </c>
      <c r="I248" s="8">
        <f>I255+I270+I279+I286</f>
        <v>0</v>
      </c>
      <c r="J248" s="8"/>
      <c r="K248" s="8"/>
      <c r="L248" s="8"/>
      <c r="M248" s="53"/>
      <c r="N248" s="1"/>
    </row>
    <row r="249" spans="1:14" ht="13.5">
      <c r="A249" s="61"/>
      <c r="B249" s="40"/>
      <c r="C249" s="53"/>
      <c r="D249" s="8" t="s">
        <v>14</v>
      </c>
      <c r="E249" s="8">
        <f>E256+E271+E280+E287</f>
        <v>8</v>
      </c>
      <c r="F249" s="8">
        <f>F256+F271+F280+F287</f>
        <v>0</v>
      </c>
      <c r="G249" s="8">
        <f>G256+G271+G280+G287</f>
        <v>0</v>
      </c>
      <c r="H249" s="8">
        <f>H256+H271+H280+H287</f>
        <v>8</v>
      </c>
      <c r="I249" s="8">
        <f>I256+I271+I280+I287</f>
        <v>0</v>
      </c>
      <c r="J249" s="8"/>
      <c r="K249" s="8"/>
      <c r="L249" s="8"/>
      <c r="M249" s="53"/>
      <c r="N249" s="1"/>
    </row>
    <row r="250" spans="1:14" ht="13.5">
      <c r="A250" s="62"/>
      <c r="B250" s="41"/>
      <c r="C250" s="54"/>
      <c r="D250" s="8" t="s">
        <v>15</v>
      </c>
      <c r="E250" s="8">
        <f>SUM(E244:E249)</f>
        <v>619.08</v>
      </c>
      <c r="F250" s="8">
        <f>SUM(F244:F249)</f>
        <v>22.7</v>
      </c>
      <c r="G250" s="8">
        <f>SUM(G244:G249)</f>
        <v>547.51</v>
      </c>
      <c r="H250" s="8">
        <f>SUM(H244:H249)</f>
        <v>47.83</v>
      </c>
      <c r="I250" s="8">
        <f>SUM(I244:I249)</f>
        <v>1.04</v>
      </c>
      <c r="J250" s="8"/>
      <c r="K250" s="8"/>
      <c r="L250" s="8"/>
      <c r="M250" s="54"/>
      <c r="N250" s="1"/>
    </row>
    <row r="251" spans="1:14" ht="12.75">
      <c r="A251" s="45" t="s">
        <v>126</v>
      </c>
      <c r="B251" s="39" t="s">
        <v>45</v>
      </c>
      <c r="C251" s="39" t="s">
        <v>95</v>
      </c>
      <c r="D251" s="3">
        <v>2018</v>
      </c>
      <c r="E251" s="3">
        <f aca="true" t="shared" si="28" ref="E251:E265">F251+G251+H251+I251</f>
        <v>28.09</v>
      </c>
      <c r="F251" s="3">
        <v>0</v>
      </c>
      <c r="G251" s="3">
        <v>20.37</v>
      </c>
      <c r="H251" s="3">
        <v>6.68</v>
      </c>
      <c r="I251" s="3">
        <v>1.04</v>
      </c>
      <c r="J251" s="3"/>
      <c r="K251" s="3"/>
      <c r="L251" s="3"/>
      <c r="M251" s="58" t="s">
        <v>174</v>
      </c>
      <c r="N251" s="1"/>
    </row>
    <row r="252" spans="1:14" ht="12.75">
      <c r="A252" s="45"/>
      <c r="B252" s="86"/>
      <c r="C252" s="58"/>
      <c r="D252" s="3">
        <v>2019</v>
      </c>
      <c r="E252" s="3">
        <f t="shared" si="28"/>
        <v>258.55</v>
      </c>
      <c r="F252" s="3">
        <v>0</v>
      </c>
      <c r="G252" s="3">
        <v>251.85</v>
      </c>
      <c r="H252" s="3">
        <v>6.7</v>
      </c>
      <c r="I252" s="3">
        <v>0</v>
      </c>
      <c r="J252" s="3"/>
      <c r="K252" s="3"/>
      <c r="L252" s="3"/>
      <c r="M252" s="58"/>
      <c r="N252" s="1"/>
    </row>
    <row r="253" spans="1:14" ht="12.75">
      <c r="A253" s="45"/>
      <c r="B253" s="86"/>
      <c r="C253" s="58"/>
      <c r="D253" s="3">
        <v>2020</v>
      </c>
      <c r="E253" s="3">
        <f t="shared" si="28"/>
        <v>2</v>
      </c>
      <c r="F253" s="3">
        <v>0</v>
      </c>
      <c r="G253" s="3">
        <v>0</v>
      </c>
      <c r="H253" s="3">
        <v>2</v>
      </c>
      <c r="I253" s="3">
        <v>0</v>
      </c>
      <c r="J253" s="3"/>
      <c r="K253" s="3"/>
      <c r="L253" s="3"/>
      <c r="M253" s="58"/>
      <c r="N253" s="1"/>
    </row>
    <row r="254" spans="1:14" ht="12.75">
      <c r="A254" s="45"/>
      <c r="B254" s="86"/>
      <c r="C254" s="58"/>
      <c r="D254" s="3">
        <v>2021</v>
      </c>
      <c r="E254" s="3">
        <f t="shared" si="28"/>
        <v>184.5</v>
      </c>
      <c r="F254" s="3">
        <v>0</v>
      </c>
      <c r="G254" s="3">
        <v>174.5</v>
      </c>
      <c r="H254" s="3">
        <v>10</v>
      </c>
      <c r="I254" s="3">
        <v>0</v>
      </c>
      <c r="J254" s="3"/>
      <c r="K254" s="3"/>
      <c r="L254" s="3"/>
      <c r="M254" s="58"/>
      <c r="N254" s="1"/>
    </row>
    <row r="255" spans="1:14" ht="12.75">
      <c r="A255" s="45"/>
      <c r="B255" s="86"/>
      <c r="C255" s="58"/>
      <c r="D255" s="3">
        <v>2022</v>
      </c>
      <c r="E255" s="3">
        <f t="shared" si="28"/>
        <v>10</v>
      </c>
      <c r="F255" s="3">
        <v>0</v>
      </c>
      <c r="G255" s="3">
        <v>0</v>
      </c>
      <c r="H255" s="3">
        <v>10</v>
      </c>
      <c r="I255" s="3">
        <v>0</v>
      </c>
      <c r="J255" s="3"/>
      <c r="K255" s="3"/>
      <c r="L255" s="3"/>
      <c r="M255" s="58"/>
      <c r="N255" s="1"/>
    </row>
    <row r="256" spans="1:14" ht="12.75">
      <c r="A256" s="45"/>
      <c r="B256" s="86"/>
      <c r="C256" s="58"/>
      <c r="D256" s="3" t="s">
        <v>14</v>
      </c>
      <c r="E256" s="3">
        <f t="shared" si="28"/>
        <v>8</v>
      </c>
      <c r="F256" s="3">
        <v>0</v>
      </c>
      <c r="G256" s="3">
        <v>0</v>
      </c>
      <c r="H256" s="3">
        <v>8</v>
      </c>
      <c r="I256" s="3">
        <v>0</v>
      </c>
      <c r="J256" s="3"/>
      <c r="K256" s="3"/>
      <c r="L256" s="3"/>
      <c r="M256" s="58"/>
      <c r="N256" s="1"/>
    </row>
    <row r="257" spans="1:14" ht="99.75" customHeight="1">
      <c r="A257" s="46"/>
      <c r="B257" s="87"/>
      <c r="C257" s="59"/>
      <c r="D257" s="4" t="s">
        <v>15</v>
      </c>
      <c r="E257" s="4">
        <f t="shared" si="28"/>
        <v>491.14</v>
      </c>
      <c r="F257" s="4">
        <f>SUM(F251:F256)</f>
        <v>0</v>
      </c>
      <c r="G257" s="4">
        <f>SUM(G251:G256)</f>
        <v>446.71999999999997</v>
      </c>
      <c r="H257" s="4">
        <f>SUM(H251:H256)</f>
        <v>43.379999999999995</v>
      </c>
      <c r="I257" s="4">
        <f>SUM(I251:I256)</f>
        <v>1.04</v>
      </c>
      <c r="J257" s="3"/>
      <c r="K257" s="3"/>
      <c r="L257" s="3"/>
      <c r="M257" s="59"/>
      <c r="N257" s="1"/>
    </row>
    <row r="258" spans="1:14" ht="16.5" customHeight="1">
      <c r="A258" s="35"/>
      <c r="B258" s="20" t="s">
        <v>88</v>
      </c>
      <c r="C258" s="16"/>
      <c r="D258" s="6"/>
      <c r="E258" s="6"/>
      <c r="F258" s="6"/>
      <c r="G258" s="6"/>
      <c r="H258" s="6"/>
      <c r="I258" s="6"/>
      <c r="J258" s="6"/>
      <c r="K258" s="6"/>
      <c r="L258" s="6"/>
      <c r="M258" s="7"/>
      <c r="N258" s="1"/>
    </row>
    <row r="259" spans="1:14" ht="24.75" customHeight="1">
      <c r="A259" s="68" t="s">
        <v>150</v>
      </c>
      <c r="B259" s="84" t="s">
        <v>92</v>
      </c>
      <c r="C259" s="84"/>
      <c r="D259" s="6">
        <v>2018</v>
      </c>
      <c r="E259" s="6">
        <f t="shared" si="28"/>
        <v>21.44</v>
      </c>
      <c r="F259" s="6">
        <v>0</v>
      </c>
      <c r="G259" s="6">
        <v>20.37</v>
      </c>
      <c r="H259" s="6">
        <v>1.07</v>
      </c>
      <c r="I259" s="6">
        <v>0</v>
      </c>
      <c r="J259" s="6"/>
      <c r="K259" s="6"/>
      <c r="L259" s="6"/>
      <c r="M259" s="7"/>
      <c r="N259" s="1"/>
    </row>
    <row r="260" spans="1:14" ht="19.5" customHeight="1">
      <c r="A260" s="69"/>
      <c r="B260" s="85"/>
      <c r="C260" s="85"/>
      <c r="D260" s="6">
        <v>2019</v>
      </c>
      <c r="E260" s="6">
        <f>F260+G260+H260+I260</f>
        <v>30.86</v>
      </c>
      <c r="F260" s="6">
        <v>0</v>
      </c>
      <c r="G260" s="6">
        <v>29.32</v>
      </c>
      <c r="H260" s="6">
        <v>1.54</v>
      </c>
      <c r="I260" s="6">
        <v>0</v>
      </c>
      <c r="J260" s="6"/>
      <c r="K260" s="6"/>
      <c r="L260" s="6"/>
      <c r="M260" s="7"/>
      <c r="N260" s="1"/>
    </row>
    <row r="261" spans="1:14" ht="23.25" customHeight="1">
      <c r="A261" s="35" t="s">
        <v>151</v>
      </c>
      <c r="B261" s="38" t="s">
        <v>185</v>
      </c>
      <c r="C261" s="38"/>
      <c r="D261" s="6">
        <v>2018</v>
      </c>
      <c r="E261" s="6">
        <f>F261+G261+H261+I261</f>
        <v>1.04</v>
      </c>
      <c r="F261" s="3">
        <v>0</v>
      </c>
      <c r="G261" s="3">
        <v>0</v>
      </c>
      <c r="H261" s="3">
        <v>0</v>
      </c>
      <c r="I261" s="6">
        <v>1.04</v>
      </c>
      <c r="J261" s="6"/>
      <c r="K261" s="6"/>
      <c r="L261" s="6"/>
      <c r="M261" s="7"/>
      <c r="N261" s="1"/>
    </row>
    <row r="262" spans="1:14" ht="29.25" customHeight="1">
      <c r="A262" s="35" t="s">
        <v>152</v>
      </c>
      <c r="B262" s="38" t="s">
        <v>187</v>
      </c>
      <c r="C262" s="38"/>
      <c r="D262" s="6">
        <v>2018</v>
      </c>
      <c r="E262" s="6">
        <f>F262+G262+H262+I262</f>
        <v>1.52</v>
      </c>
      <c r="F262" s="3">
        <v>0</v>
      </c>
      <c r="G262" s="3">
        <v>0</v>
      </c>
      <c r="H262" s="3">
        <v>0</v>
      </c>
      <c r="I262" s="6">
        <v>1.52</v>
      </c>
      <c r="J262" s="6"/>
      <c r="K262" s="6"/>
      <c r="L262" s="6"/>
      <c r="M262" s="7"/>
      <c r="N262" s="1"/>
    </row>
    <row r="263" spans="1:14" ht="30.75" customHeight="1">
      <c r="A263" s="28" t="s">
        <v>153</v>
      </c>
      <c r="B263" s="20" t="s">
        <v>89</v>
      </c>
      <c r="C263" s="16"/>
      <c r="D263" s="6">
        <v>2019</v>
      </c>
      <c r="E263" s="6">
        <f t="shared" si="28"/>
        <v>234.25</v>
      </c>
      <c r="F263" s="6">
        <v>0</v>
      </c>
      <c r="G263" s="6">
        <v>222.53</v>
      </c>
      <c r="H263" s="6">
        <v>11.72</v>
      </c>
      <c r="I263" s="6">
        <v>0</v>
      </c>
      <c r="J263" s="6"/>
      <c r="K263" s="6"/>
      <c r="L263" s="6"/>
      <c r="M263" s="7"/>
      <c r="N263" s="1"/>
    </row>
    <row r="264" spans="1:14" ht="27" customHeight="1">
      <c r="A264" s="28" t="s">
        <v>184</v>
      </c>
      <c r="B264" s="20" t="s">
        <v>93</v>
      </c>
      <c r="C264" s="16"/>
      <c r="D264" s="6">
        <v>2021</v>
      </c>
      <c r="E264" s="6">
        <f t="shared" si="28"/>
        <v>121.69999999999999</v>
      </c>
      <c r="F264" s="6">
        <v>0</v>
      </c>
      <c r="G264" s="6">
        <v>115.6</v>
      </c>
      <c r="H264" s="6">
        <v>6.1</v>
      </c>
      <c r="I264" s="6">
        <v>0</v>
      </c>
      <c r="J264" s="6"/>
      <c r="K264" s="6"/>
      <c r="L264" s="6"/>
      <c r="M264" s="7"/>
      <c r="N264" s="1"/>
    </row>
    <row r="265" spans="1:14" ht="30" customHeight="1">
      <c r="A265" s="28" t="s">
        <v>186</v>
      </c>
      <c r="B265" s="19" t="s">
        <v>94</v>
      </c>
      <c r="C265" s="14"/>
      <c r="D265" s="6">
        <v>2021</v>
      </c>
      <c r="E265" s="6">
        <f t="shared" si="28"/>
        <v>62</v>
      </c>
      <c r="F265" s="6">
        <v>0</v>
      </c>
      <c r="G265" s="6">
        <v>58.9</v>
      </c>
      <c r="H265" s="6">
        <v>3.1</v>
      </c>
      <c r="I265" s="6">
        <v>0</v>
      </c>
      <c r="J265" s="6"/>
      <c r="K265" s="6"/>
      <c r="L265" s="6"/>
      <c r="M265" s="7"/>
      <c r="N265" s="1"/>
    </row>
    <row r="266" spans="1:14" ht="12.75">
      <c r="A266" s="60" t="s">
        <v>127</v>
      </c>
      <c r="B266" s="39" t="s">
        <v>54</v>
      </c>
      <c r="C266" s="70" t="s">
        <v>59</v>
      </c>
      <c r="D266" s="3">
        <v>2018</v>
      </c>
      <c r="E266" s="3">
        <f aca="true" t="shared" si="29" ref="E266:E274">F266+G266+H266+I266</f>
        <v>11.040000000000001</v>
      </c>
      <c r="F266" s="3">
        <v>0</v>
      </c>
      <c r="G266" s="3">
        <v>10.49</v>
      </c>
      <c r="H266" s="3">
        <v>0.55</v>
      </c>
      <c r="I266" s="3">
        <v>0</v>
      </c>
      <c r="J266" s="3"/>
      <c r="K266" s="3"/>
      <c r="L266" s="3"/>
      <c r="M266" s="58"/>
      <c r="N266" s="1"/>
    </row>
    <row r="267" spans="1:14" ht="12.75">
      <c r="A267" s="45"/>
      <c r="B267" s="40"/>
      <c r="C267" s="43"/>
      <c r="D267" s="3">
        <v>2019</v>
      </c>
      <c r="E267" s="3">
        <f t="shared" si="29"/>
        <v>0</v>
      </c>
      <c r="F267" s="3">
        <v>0</v>
      </c>
      <c r="G267" s="3">
        <v>0</v>
      </c>
      <c r="H267" s="3">
        <v>0</v>
      </c>
      <c r="I267" s="3">
        <v>0</v>
      </c>
      <c r="J267" s="3"/>
      <c r="K267" s="3"/>
      <c r="L267" s="3"/>
      <c r="M267" s="58"/>
      <c r="N267" s="1"/>
    </row>
    <row r="268" spans="1:14" ht="12.75">
      <c r="A268" s="45"/>
      <c r="B268" s="40"/>
      <c r="C268" s="43"/>
      <c r="D268" s="3">
        <v>2020</v>
      </c>
      <c r="E268" s="3">
        <f t="shared" si="29"/>
        <v>0</v>
      </c>
      <c r="F268" s="3">
        <v>0</v>
      </c>
      <c r="G268" s="3">
        <v>0</v>
      </c>
      <c r="H268" s="3">
        <v>0</v>
      </c>
      <c r="I268" s="3">
        <v>0</v>
      </c>
      <c r="J268" s="3"/>
      <c r="K268" s="3"/>
      <c r="L268" s="3"/>
      <c r="M268" s="58"/>
      <c r="N268" s="1"/>
    </row>
    <row r="269" spans="1:14" ht="12.75">
      <c r="A269" s="45"/>
      <c r="B269" s="40"/>
      <c r="C269" s="43"/>
      <c r="D269" s="3">
        <v>2021</v>
      </c>
      <c r="E269" s="3">
        <f t="shared" si="29"/>
        <v>0</v>
      </c>
      <c r="F269" s="3">
        <v>0</v>
      </c>
      <c r="G269" s="3">
        <v>0</v>
      </c>
      <c r="H269" s="3">
        <v>0</v>
      </c>
      <c r="I269" s="3">
        <v>0</v>
      </c>
      <c r="J269" s="3"/>
      <c r="K269" s="3"/>
      <c r="L269" s="3"/>
      <c r="M269" s="58"/>
      <c r="N269" s="1"/>
    </row>
    <row r="270" spans="1:14" ht="12.75">
      <c r="A270" s="45"/>
      <c r="B270" s="40"/>
      <c r="C270" s="43"/>
      <c r="D270" s="3">
        <v>2022</v>
      </c>
      <c r="E270" s="3">
        <f t="shared" si="29"/>
        <v>0</v>
      </c>
      <c r="F270" s="3">
        <v>0</v>
      </c>
      <c r="G270" s="3">
        <v>0</v>
      </c>
      <c r="H270" s="3">
        <v>0</v>
      </c>
      <c r="I270" s="3">
        <v>0</v>
      </c>
      <c r="J270" s="3"/>
      <c r="K270" s="3"/>
      <c r="L270" s="3"/>
      <c r="M270" s="58"/>
      <c r="N270" s="1"/>
    </row>
    <row r="271" spans="1:14" ht="12.75">
      <c r="A271" s="45"/>
      <c r="B271" s="40"/>
      <c r="C271" s="43"/>
      <c r="D271" s="3" t="s">
        <v>14</v>
      </c>
      <c r="E271" s="3">
        <f t="shared" si="29"/>
        <v>0</v>
      </c>
      <c r="F271" s="3">
        <v>0</v>
      </c>
      <c r="G271" s="3">
        <v>0</v>
      </c>
      <c r="H271" s="3">
        <v>0</v>
      </c>
      <c r="I271" s="3">
        <v>0</v>
      </c>
      <c r="J271" s="3"/>
      <c r="K271" s="3"/>
      <c r="L271" s="3"/>
      <c r="M271" s="58"/>
      <c r="N271" s="1"/>
    </row>
    <row r="272" spans="1:14" ht="137.25" customHeight="1">
      <c r="A272" s="46"/>
      <c r="B272" s="41"/>
      <c r="C272" s="44"/>
      <c r="D272" s="4" t="s">
        <v>15</v>
      </c>
      <c r="E272" s="4">
        <f>SUM(E266:E271)</f>
        <v>11.040000000000001</v>
      </c>
      <c r="F272" s="4">
        <f>SUM(F266:F271)</f>
        <v>0</v>
      </c>
      <c r="G272" s="4">
        <f>SUM(G266:G271)</f>
        <v>10.49</v>
      </c>
      <c r="H272" s="4">
        <f>SUM(H266:H271)</f>
        <v>0.55</v>
      </c>
      <c r="I272" s="4">
        <f>SUM(I266:I271)</f>
        <v>0</v>
      </c>
      <c r="J272" s="3"/>
      <c r="K272" s="3"/>
      <c r="L272" s="3"/>
      <c r="M272" s="59"/>
      <c r="N272" s="1"/>
    </row>
    <row r="273" spans="1:14" ht="39" customHeight="1">
      <c r="A273" s="34" t="s">
        <v>154</v>
      </c>
      <c r="B273" s="15" t="s">
        <v>87</v>
      </c>
      <c r="C273" s="16"/>
      <c r="D273" s="6">
        <v>2018</v>
      </c>
      <c r="E273" s="6">
        <f t="shared" si="29"/>
        <v>4.99</v>
      </c>
      <c r="F273" s="6">
        <v>0</v>
      </c>
      <c r="G273" s="6">
        <v>4.74</v>
      </c>
      <c r="H273" s="6">
        <v>0.25</v>
      </c>
      <c r="I273" s="6">
        <v>0</v>
      </c>
      <c r="J273" s="6"/>
      <c r="K273" s="6"/>
      <c r="L273" s="6"/>
      <c r="M273" s="2"/>
      <c r="N273" s="1"/>
    </row>
    <row r="274" spans="1:14" ht="34.5" customHeight="1">
      <c r="A274" s="33" t="s">
        <v>155</v>
      </c>
      <c r="B274" s="10" t="s">
        <v>86</v>
      </c>
      <c r="C274" s="14"/>
      <c r="D274" s="6">
        <v>2018</v>
      </c>
      <c r="E274" s="6">
        <f t="shared" si="29"/>
        <v>6.51</v>
      </c>
      <c r="F274" s="6">
        <v>1.4</v>
      </c>
      <c r="G274" s="6">
        <v>4.85</v>
      </c>
      <c r="H274" s="6">
        <v>0.26</v>
      </c>
      <c r="I274" s="6">
        <v>0</v>
      </c>
      <c r="J274" s="6"/>
      <c r="K274" s="6"/>
      <c r="L274" s="6"/>
      <c r="M274" s="7"/>
      <c r="N274" s="1"/>
    </row>
    <row r="275" spans="1:14" ht="16.5" customHeight="1">
      <c r="A275" s="60" t="s">
        <v>128</v>
      </c>
      <c r="B275" s="39" t="s">
        <v>100</v>
      </c>
      <c r="C275" s="70" t="s">
        <v>64</v>
      </c>
      <c r="D275" s="3">
        <v>2018</v>
      </c>
      <c r="E275" s="3">
        <f aca="true" t="shared" si="30" ref="E275:E281">F275+G275+H275+I275</f>
        <v>0</v>
      </c>
      <c r="F275" s="3">
        <v>0</v>
      </c>
      <c r="G275" s="3">
        <v>0</v>
      </c>
      <c r="H275" s="3">
        <v>0</v>
      </c>
      <c r="I275" s="3">
        <v>0</v>
      </c>
      <c r="J275" s="3"/>
      <c r="K275" s="3"/>
      <c r="L275" s="3"/>
      <c r="M275" s="58" t="s">
        <v>162</v>
      </c>
      <c r="N275" s="1"/>
    </row>
    <row r="276" spans="1:14" ht="16.5" customHeight="1">
      <c r="A276" s="45"/>
      <c r="B276" s="58"/>
      <c r="C276" s="43"/>
      <c r="D276" s="3">
        <v>2019</v>
      </c>
      <c r="E276" s="3">
        <f t="shared" si="30"/>
        <v>0</v>
      </c>
      <c r="F276" s="3">
        <v>0</v>
      </c>
      <c r="G276" s="3">
        <v>0</v>
      </c>
      <c r="H276" s="3">
        <v>0</v>
      </c>
      <c r="I276" s="3">
        <v>0</v>
      </c>
      <c r="J276" s="3"/>
      <c r="K276" s="3"/>
      <c r="L276" s="3"/>
      <c r="M276" s="58"/>
      <c r="N276" s="1"/>
    </row>
    <row r="277" spans="1:14" ht="14.25" customHeight="1">
      <c r="A277" s="45"/>
      <c r="B277" s="58"/>
      <c r="C277" s="43"/>
      <c r="D277" s="3">
        <v>2020</v>
      </c>
      <c r="E277" s="3">
        <f t="shared" si="30"/>
        <v>0</v>
      </c>
      <c r="F277" s="3">
        <v>0</v>
      </c>
      <c r="G277" s="3">
        <v>0</v>
      </c>
      <c r="H277" s="3">
        <v>0</v>
      </c>
      <c r="I277" s="3">
        <v>0</v>
      </c>
      <c r="J277" s="3"/>
      <c r="K277" s="3"/>
      <c r="L277" s="3"/>
      <c r="M277" s="58"/>
      <c r="N277" s="1"/>
    </row>
    <row r="278" spans="1:14" ht="16.5" customHeight="1">
      <c r="A278" s="45"/>
      <c r="B278" s="58"/>
      <c r="C278" s="43"/>
      <c r="D278" s="3">
        <v>2021</v>
      </c>
      <c r="E278" s="3">
        <f t="shared" si="30"/>
        <v>0</v>
      </c>
      <c r="F278" s="3">
        <v>0</v>
      </c>
      <c r="G278" s="3">
        <v>0</v>
      </c>
      <c r="H278" s="3">
        <v>0</v>
      </c>
      <c r="I278" s="3">
        <v>0</v>
      </c>
      <c r="J278" s="3"/>
      <c r="K278" s="3"/>
      <c r="L278" s="3"/>
      <c r="M278" s="58"/>
      <c r="N278" s="1"/>
    </row>
    <row r="279" spans="1:14" ht="17.25" customHeight="1">
      <c r="A279" s="45"/>
      <c r="B279" s="58"/>
      <c r="C279" s="43"/>
      <c r="D279" s="3">
        <v>2022</v>
      </c>
      <c r="E279" s="3">
        <f t="shared" si="30"/>
        <v>0</v>
      </c>
      <c r="F279" s="3">
        <v>0</v>
      </c>
      <c r="G279" s="3">
        <v>0</v>
      </c>
      <c r="H279" s="3">
        <v>0</v>
      </c>
      <c r="I279" s="3">
        <v>0</v>
      </c>
      <c r="J279" s="3"/>
      <c r="K279" s="3"/>
      <c r="L279" s="3"/>
      <c r="M279" s="58"/>
      <c r="N279" s="1"/>
    </row>
    <row r="280" spans="1:14" ht="17.25" customHeight="1">
      <c r="A280" s="45"/>
      <c r="B280" s="58"/>
      <c r="C280" s="43"/>
      <c r="D280" s="3" t="s">
        <v>14</v>
      </c>
      <c r="E280" s="3">
        <f t="shared" si="30"/>
        <v>0</v>
      </c>
      <c r="F280" s="3">
        <v>0</v>
      </c>
      <c r="G280" s="3">
        <v>0</v>
      </c>
      <c r="H280" s="3">
        <v>0</v>
      </c>
      <c r="I280" s="3">
        <v>0</v>
      </c>
      <c r="J280" s="3"/>
      <c r="K280" s="3"/>
      <c r="L280" s="3"/>
      <c r="M280" s="58"/>
      <c r="N280" s="1"/>
    </row>
    <row r="281" spans="1:14" ht="61.5" customHeight="1">
      <c r="A281" s="46"/>
      <c r="B281" s="59"/>
      <c r="C281" s="44"/>
      <c r="D281" s="4" t="s">
        <v>15</v>
      </c>
      <c r="E281" s="4">
        <f t="shared" si="30"/>
        <v>0</v>
      </c>
      <c r="F281" s="4">
        <f>SUM(F275:F280)</f>
        <v>0</v>
      </c>
      <c r="G281" s="4">
        <f>SUM(G275:G280)</f>
        <v>0</v>
      </c>
      <c r="H281" s="4">
        <f>SUM(H275:H280)</f>
        <v>0</v>
      </c>
      <c r="I281" s="4">
        <f>SUM(I275:I280)</f>
        <v>0</v>
      </c>
      <c r="J281" s="3"/>
      <c r="K281" s="3"/>
      <c r="L281" s="3"/>
      <c r="M281" s="59"/>
      <c r="N281" s="1"/>
    </row>
    <row r="282" spans="1:14" ht="18" customHeight="1">
      <c r="A282" s="45" t="s">
        <v>129</v>
      </c>
      <c r="B282" s="39" t="s">
        <v>98</v>
      </c>
      <c r="C282" s="70" t="s">
        <v>99</v>
      </c>
      <c r="D282" s="3">
        <v>2018</v>
      </c>
      <c r="E282" s="3">
        <f aca="true" t="shared" si="31" ref="E282:E288">F282+G282+H282+I282</f>
        <v>115.4</v>
      </c>
      <c r="F282" s="3">
        <v>22.7</v>
      </c>
      <c r="G282" s="3">
        <v>90.3</v>
      </c>
      <c r="H282" s="3">
        <v>2.4</v>
      </c>
      <c r="I282" s="3">
        <v>0</v>
      </c>
      <c r="J282" s="3"/>
      <c r="K282" s="3"/>
      <c r="L282" s="3"/>
      <c r="M282" s="39" t="s">
        <v>163</v>
      </c>
      <c r="N282" s="1"/>
    </row>
    <row r="283" spans="1:14" ht="18.75" customHeight="1">
      <c r="A283" s="45"/>
      <c r="B283" s="58"/>
      <c r="C283" s="43"/>
      <c r="D283" s="3">
        <v>2019</v>
      </c>
      <c r="E283" s="3">
        <f t="shared" si="31"/>
        <v>0</v>
      </c>
      <c r="F283" s="3">
        <v>0</v>
      </c>
      <c r="G283" s="3">
        <v>0</v>
      </c>
      <c r="H283" s="3">
        <v>0</v>
      </c>
      <c r="I283" s="3">
        <v>0</v>
      </c>
      <c r="J283" s="3"/>
      <c r="K283" s="3"/>
      <c r="L283" s="3"/>
      <c r="M283" s="40"/>
      <c r="N283" s="1"/>
    </row>
    <row r="284" spans="1:14" ht="21" customHeight="1">
      <c r="A284" s="45"/>
      <c r="B284" s="58"/>
      <c r="C284" s="43"/>
      <c r="D284" s="3">
        <v>2020</v>
      </c>
      <c r="E284" s="3">
        <f t="shared" si="31"/>
        <v>0</v>
      </c>
      <c r="F284" s="3">
        <v>0</v>
      </c>
      <c r="G284" s="3">
        <v>0</v>
      </c>
      <c r="H284" s="3">
        <v>0</v>
      </c>
      <c r="I284" s="3">
        <v>0</v>
      </c>
      <c r="J284" s="3"/>
      <c r="K284" s="3"/>
      <c r="L284" s="3"/>
      <c r="M284" s="40"/>
      <c r="N284" s="1"/>
    </row>
    <row r="285" spans="1:14" ht="21.75" customHeight="1">
      <c r="A285" s="45"/>
      <c r="B285" s="58"/>
      <c r="C285" s="43"/>
      <c r="D285" s="3">
        <v>2021</v>
      </c>
      <c r="E285" s="3">
        <f t="shared" si="31"/>
        <v>0</v>
      </c>
      <c r="F285" s="3">
        <v>0</v>
      </c>
      <c r="G285" s="3">
        <v>0</v>
      </c>
      <c r="H285" s="3">
        <v>0</v>
      </c>
      <c r="I285" s="3">
        <v>0</v>
      </c>
      <c r="J285" s="3"/>
      <c r="K285" s="3"/>
      <c r="L285" s="3"/>
      <c r="M285" s="40"/>
      <c r="N285" s="1"/>
    </row>
    <row r="286" spans="1:14" ht="20.25" customHeight="1">
      <c r="A286" s="45"/>
      <c r="B286" s="58"/>
      <c r="C286" s="43"/>
      <c r="D286" s="3">
        <v>2022</v>
      </c>
      <c r="E286" s="3">
        <f t="shared" si="31"/>
        <v>0</v>
      </c>
      <c r="F286" s="3">
        <v>0</v>
      </c>
      <c r="G286" s="3">
        <v>0</v>
      </c>
      <c r="H286" s="3">
        <v>0</v>
      </c>
      <c r="I286" s="3">
        <v>0</v>
      </c>
      <c r="J286" s="3"/>
      <c r="K286" s="3"/>
      <c r="L286" s="3"/>
      <c r="M286" s="40"/>
      <c r="N286" s="1"/>
    </row>
    <row r="287" spans="1:14" ht="24" customHeight="1">
      <c r="A287" s="45"/>
      <c r="B287" s="58"/>
      <c r="C287" s="43"/>
      <c r="D287" s="3" t="s">
        <v>14</v>
      </c>
      <c r="E287" s="3">
        <f t="shared" si="31"/>
        <v>0</v>
      </c>
      <c r="F287" s="3">
        <v>0</v>
      </c>
      <c r="G287" s="3">
        <v>0</v>
      </c>
      <c r="H287" s="3">
        <v>0</v>
      </c>
      <c r="I287" s="3">
        <v>0</v>
      </c>
      <c r="J287" s="3"/>
      <c r="K287" s="3"/>
      <c r="L287" s="3"/>
      <c r="M287" s="40"/>
      <c r="N287" s="1"/>
    </row>
    <row r="288" spans="1:14" ht="41.25" customHeight="1">
      <c r="A288" s="46"/>
      <c r="B288" s="59"/>
      <c r="C288" s="44"/>
      <c r="D288" s="4" t="s">
        <v>15</v>
      </c>
      <c r="E288" s="4">
        <f t="shared" si="31"/>
        <v>115.4</v>
      </c>
      <c r="F288" s="4">
        <f>SUM(F282:F287)</f>
        <v>22.7</v>
      </c>
      <c r="G288" s="4">
        <f>SUM(G282:G287)</f>
        <v>90.3</v>
      </c>
      <c r="H288" s="4">
        <f>SUM(H282:H287)</f>
        <v>2.4</v>
      </c>
      <c r="I288" s="4">
        <f>SUM(I282:I287)</f>
        <v>0</v>
      </c>
      <c r="J288" s="3"/>
      <c r="K288" s="3"/>
      <c r="L288" s="3"/>
      <c r="M288" s="41"/>
      <c r="N288" s="1"/>
    </row>
    <row r="289" spans="1:14" ht="20.25" customHeight="1">
      <c r="A289" s="60" t="s">
        <v>159</v>
      </c>
      <c r="B289" s="39" t="s">
        <v>161</v>
      </c>
      <c r="C289" s="39" t="s">
        <v>160</v>
      </c>
      <c r="D289" s="3">
        <v>2018</v>
      </c>
      <c r="E289" s="3">
        <f>F289+G289+H289+I289</f>
        <v>1</v>
      </c>
      <c r="F289" s="3">
        <v>0</v>
      </c>
      <c r="G289" s="3">
        <v>0</v>
      </c>
      <c r="H289" s="3">
        <v>1</v>
      </c>
      <c r="I289" s="3">
        <v>0</v>
      </c>
      <c r="J289" s="3"/>
      <c r="K289" s="3"/>
      <c r="L289" s="3"/>
      <c r="M289" s="96" t="s">
        <v>175</v>
      </c>
      <c r="N289" s="1"/>
    </row>
    <row r="290" spans="1:14" ht="24" customHeight="1">
      <c r="A290" s="45"/>
      <c r="B290" s="58"/>
      <c r="C290" s="58"/>
      <c r="D290" s="3">
        <v>2019</v>
      </c>
      <c r="E290" s="3">
        <f>F290+G290+H290+I290</f>
        <v>0.5</v>
      </c>
      <c r="F290" s="3">
        <v>0</v>
      </c>
      <c r="G290" s="3">
        <v>0</v>
      </c>
      <c r="H290" s="3">
        <v>0.5</v>
      </c>
      <c r="I290" s="3">
        <v>0</v>
      </c>
      <c r="J290" s="3"/>
      <c r="K290" s="3"/>
      <c r="L290" s="3"/>
      <c r="M290" s="97"/>
      <c r="N290" s="1"/>
    </row>
    <row r="291" spans="1:14" ht="103.5" customHeight="1">
      <c r="A291" s="45"/>
      <c r="B291" s="59"/>
      <c r="C291" s="58"/>
      <c r="D291" s="4" t="s">
        <v>15</v>
      </c>
      <c r="E291" s="4">
        <f>SUM(E289:E290)</f>
        <v>1.5</v>
      </c>
      <c r="F291" s="4">
        <f>SUM(F289:F290)</f>
        <v>0</v>
      </c>
      <c r="G291" s="4">
        <f>SUM(G289:G290)</f>
        <v>0</v>
      </c>
      <c r="H291" s="4">
        <f>SUM(H289:H290)</f>
        <v>1.5</v>
      </c>
      <c r="I291" s="4">
        <f>SUM(I289:I290)</f>
        <v>0</v>
      </c>
      <c r="J291" s="3"/>
      <c r="K291" s="3"/>
      <c r="L291" s="3"/>
      <c r="M291" s="98"/>
      <c r="N291" s="1"/>
    </row>
    <row r="292" spans="1:14" ht="13.5">
      <c r="A292" s="61" t="s">
        <v>130</v>
      </c>
      <c r="B292" s="55" t="s">
        <v>82</v>
      </c>
      <c r="C292" s="53"/>
      <c r="D292" s="8">
        <v>2018</v>
      </c>
      <c r="E292" s="8">
        <f>E299+E307+E322+E315</f>
        <v>49.43</v>
      </c>
      <c r="F292" s="8">
        <f>F299+F307+F322+F315</f>
        <v>0</v>
      </c>
      <c r="G292" s="8">
        <f>G299+G307+G322+G315</f>
        <v>44.31999999999999</v>
      </c>
      <c r="H292" s="8">
        <f>H299+H307+H322+H315</f>
        <v>4.809999999999999</v>
      </c>
      <c r="I292" s="8">
        <f>I299+I307+I322+I315</f>
        <v>0.3</v>
      </c>
      <c r="J292" s="11"/>
      <c r="K292" s="11"/>
      <c r="L292" s="11"/>
      <c r="M292" s="78"/>
      <c r="N292" s="1"/>
    </row>
    <row r="293" spans="1:14" ht="13.5">
      <c r="A293" s="61"/>
      <c r="B293" s="40"/>
      <c r="C293" s="53"/>
      <c r="D293" s="8">
        <v>2019</v>
      </c>
      <c r="E293" s="8">
        <f>E300+E308+E323+E316</f>
        <v>12.26</v>
      </c>
      <c r="F293" s="8">
        <f>F300+F308+F323+F316</f>
        <v>0</v>
      </c>
      <c r="G293" s="8">
        <f>G300+G308+G323+G316</f>
        <v>10.13</v>
      </c>
      <c r="H293" s="8">
        <f>H300+H308+H323+H316</f>
        <v>1.83</v>
      </c>
      <c r="I293" s="8">
        <f>I300+I308+I323+I316</f>
        <v>0.3</v>
      </c>
      <c r="J293" s="11"/>
      <c r="K293" s="11"/>
      <c r="L293" s="11"/>
      <c r="M293" s="78"/>
      <c r="N293" s="1"/>
    </row>
    <row r="294" spans="1:14" ht="13.5">
      <c r="A294" s="61"/>
      <c r="B294" s="40"/>
      <c r="C294" s="53"/>
      <c r="D294" s="8">
        <v>2020</v>
      </c>
      <c r="E294" s="8">
        <f>E301+E309+E324+E317</f>
        <v>12.329999999999998</v>
      </c>
      <c r="F294" s="8">
        <f>F301+F309+F324+F317</f>
        <v>0</v>
      </c>
      <c r="G294" s="8">
        <f>G301+G309+G324+G317</f>
        <v>10.2</v>
      </c>
      <c r="H294" s="8">
        <f>H301+H309+H324+H317</f>
        <v>1.83</v>
      </c>
      <c r="I294" s="8">
        <f>I301+I309+I324+I317</f>
        <v>0.3</v>
      </c>
      <c r="J294" s="11"/>
      <c r="K294" s="11"/>
      <c r="L294" s="11"/>
      <c r="M294" s="78"/>
      <c r="N294" s="1"/>
    </row>
    <row r="295" spans="1:14" ht="13.5">
      <c r="A295" s="61"/>
      <c r="B295" s="40"/>
      <c r="C295" s="53"/>
      <c r="D295" s="8">
        <v>2021</v>
      </c>
      <c r="E295" s="8">
        <f>E302+E310+E325+E318</f>
        <v>12.43</v>
      </c>
      <c r="F295" s="8">
        <f>F302+F310+F325+F318</f>
        <v>0</v>
      </c>
      <c r="G295" s="8">
        <f>G302+G310+G325+G318</f>
        <v>10.3</v>
      </c>
      <c r="H295" s="8">
        <f>H302+H310+H325+H318</f>
        <v>1.83</v>
      </c>
      <c r="I295" s="8">
        <f>I302+I310+I325+I318</f>
        <v>0.3</v>
      </c>
      <c r="J295" s="11"/>
      <c r="K295" s="11"/>
      <c r="L295" s="11"/>
      <c r="M295" s="78"/>
      <c r="N295" s="1"/>
    </row>
    <row r="296" spans="1:14" ht="13.5">
      <c r="A296" s="61"/>
      <c r="B296" s="40"/>
      <c r="C296" s="53"/>
      <c r="D296" s="8">
        <v>2022</v>
      </c>
      <c r="E296" s="8">
        <f>E303+E311+E326+E319</f>
        <v>12.629999999999999</v>
      </c>
      <c r="F296" s="8">
        <f>F303+F311+F326+F319</f>
        <v>0</v>
      </c>
      <c r="G296" s="8">
        <f>G303+G311+G326+G319</f>
        <v>10.5</v>
      </c>
      <c r="H296" s="8">
        <f>H303+H311+H326+H319</f>
        <v>1.83</v>
      </c>
      <c r="I296" s="8">
        <f>I303+I311+I326+I319</f>
        <v>0.3</v>
      </c>
      <c r="J296" s="11"/>
      <c r="K296" s="11"/>
      <c r="L296" s="11"/>
      <c r="M296" s="78"/>
      <c r="N296" s="1"/>
    </row>
    <row r="297" spans="1:14" ht="13.5">
      <c r="A297" s="61"/>
      <c r="B297" s="40"/>
      <c r="C297" s="53"/>
      <c r="D297" s="8" t="s">
        <v>14</v>
      </c>
      <c r="E297" s="8">
        <f>E304+E312+E327+E320</f>
        <v>60.12</v>
      </c>
      <c r="F297" s="8">
        <f>F304+F312+F327+F320</f>
        <v>0</v>
      </c>
      <c r="G297" s="8">
        <f>G304+G312+G327+G320</f>
        <v>50</v>
      </c>
      <c r="H297" s="8">
        <f>H304+H312+H327+H320</f>
        <v>7.72</v>
      </c>
      <c r="I297" s="8">
        <f>I304+I312+I327+I320</f>
        <v>2.4</v>
      </c>
      <c r="J297" s="11"/>
      <c r="K297" s="11"/>
      <c r="L297" s="11"/>
      <c r="M297" s="78"/>
      <c r="N297" s="1"/>
    </row>
    <row r="298" spans="1:14" ht="30.75" customHeight="1">
      <c r="A298" s="62"/>
      <c r="B298" s="41"/>
      <c r="C298" s="54"/>
      <c r="D298" s="8" t="s">
        <v>15</v>
      </c>
      <c r="E298" s="8">
        <f>SUM(E292:E297)</f>
        <v>159.2</v>
      </c>
      <c r="F298" s="8">
        <f>SUM(F292:F297)</f>
        <v>0</v>
      </c>
      <c r="G298" s="8">
        <f>SUM(G292:G297)</f>
        <v>135.45</v>
      </c>
      <c r="H298" s="8">
        <f>SUM(H292:H297)</f>
        <v>19.849999999999998</v>
      </c>
      <c r="I298" s="8">
        <f>SUM(I292:I297)</f>
        <v>3.9</v>
      </c>
      <c r="J298" s="11"/>
      <c r="K298" s="11"/>
      <c r="L298" s="11"/>
      <c r="M298" s="79"/>
      <c r="N298" s="1"/>
    </row>
    <row r="299" spans="1:14" ht="12.75">
      <c r="A299" s="45" t="s">
        <v>131</v>
      </c>
      <c r="B299" s="39" t="s">
        <v>156</v>
      </c>
      <c r="C299" s="70" t="s">
        <v>81</v>
      </c>
      <c r="D299" s="3">
        <v>2018</v>
      </c>
      <c r="E299" s="3">
        <f aca="true" t="shared" si="32" ref="E299:E305">F299+G299+H299+I299</f>
        <v>5.339999999999999</v>
      </c>
      <c r="F299" s="3">
        <v>0</v>
      </c>
      <c r="G299" s="3">
        <v>2.53</v>
      </c>
      <c r="H299" s="3">
        <v>2.51</v>
      </c>
      <c r="I299" s="3">
        <v>0.3</v>
      </c>
      <c r="J299" s="3"/>
      <c r="K299" s="3"/>
      <c r="L299" s="3"/>
      <c r="M299" s="58" t="s">
        <v>176</v>
      </c>
      <c r="N299" s="1"/>
    </row>
    <row r="300" spans="1:14" ht="12.75">
      <c r="A300" s="45"/>
      <c r="B300" s="40"/>
      <c r="C300" s="43"/>
      <c r="D300" s="3">
        <v>2019</v>
      </c>
      <c r="E300" s="3">
        <f t="shared" si="32"/>
        <v>1.53</v>
      </c>
      <c r="F300" s="3">
        <v>0</v>
      </c>
      <c r="G300" s="3">
        <v>0</v>
      </c>
      <c r="H300" s="3">
        <v>1.23</v>
      </c>
      <c r="I300" s="3">
        <v>0.3</v>
      </c>
      <c r="J300" s="3"/>
      <c r="K300" s="3"/>
      <c r="L300" s="3"/>
      <c r="M300" s="58"/>
      <c r="N300" s="1"/>
    </row>
    <row r="301" spans="1:14" ht="12.75">
      <c r="A301" s="45"/>
      <c r="B301" s="40"/>
      <c r="C301" s="43"/>
      <c r="D301" s="3">
        <v>2020</v>
      </c>
      <c r="E301" s="3">
        <f t="shared" si="32"/>
        <v>1.53</v>
      </c>
      <c r="F301" s="3">
        <v>0</v>
      </c>
      <c r="G301" s="3">
        <v>0</v>
      </c>
      <c r="H301" s="3">
        <v>1.23</v>
      </c>
      <c r="I301" s="3">
        <v>0.3</v>
      </c>
      <c r="J301" s="3"/>
      <c r="K301" s="3"/>
      <c r="L301" s="3"/>
      <c r="M301" s="58"/>
      <c r="N301" s="1"/>
    </row>
    <row r="302" spans="1:14" ht="12.75">
      <c r="A302" s="45"/>
      <c r="B302" s="40"/>
      <c r="C302" s="43"/>
      <c r="D302" s="3">
        <v>2021</v>
      </c>
      <c r="E302" s="3">
        <f t="shared" si="32"/>
        <v>1.53</v>
      </c>
      <c r="F302" s="3">
        <v>0</v>
      </c>
      <c r="G302" s="3">
        <v>0</v>
      </c>
      <c r="H302" s="3">
        <v>1.23</v>
      </c>
      <c r="I302" s="3">
        <v>0.3</v>
      </c>
      <c r="J302" s="3"/>
      <c r="K302" s="3"/>
      <c r="L302" s="3"/>
      <c r="M302" s="58"/>
      <c r="N302" s="1"/>
    </row>
    <row r="303" spans="1:14" ht="12.75">
      <c r="A303" s="45"/>
      <c r="B303" s="40"/>
      <c r="C303" s="43"/>
      <c r="D303" s="3">
        <v>2022</v>
      </c>
      <c r="E303" s="3">
        <f t="shared" si="32"/>
        <v>1.53</v>
      </c>
      <c r="F303" s="3">
        <v>0</v>
      </c>
      <c r="G303" s="3">
        <v>0</v>
      </c>
      <c r="H303" s="3">
        <v>1.23</v>
      </c>
      <c r="I303" s="3">
        <v>0.3</v>
      </c>
      <c r="J303" s="3"/>
      <c r="K303" s="3"/>
      <c r="L303" s="3"/>
      <c r="M303" s="58"/>
      <c r="N303" s="1"/>
    </row>
    <row r="304" spans="1:14" ht="12.75">
      <c r="A304" s="45"/>
      <c r="B304" s="40"/>
      <c r="C304" s="43"/>
      <c r="D304" s="3" t="s">
        <v>14</v>
      </c>
      <c r="E304" s="3">
        <f t="shared" si="32"/>
        <v>7.32</v>
      </c>
      <c r="F304" s="3">
        <v>0</v>
      </c>
      <c r="G304" s="3">
        <v>0</v>
      </c>
      <c r="H304" s="3">
        <v>4.92</v>
      </c>
      <c r="I304" s="3">
        <v>2.4</v>
      </c>
      <c r="J304" s="3"/>
      <c r="K304" s="3"/>
      <c r="L304" s="3"/>
      <c r="M304" s="58"/>
      <c r="N304" s="1"/>
    </row>
    <row r="305" spans="1:14" ht="12.75">
      <c r="A305" s="46"/>
      <c r="B305" s="41"/>
      <c r="C305" s="44"/>
      <c r="D305" s="4" t="s">
        <v>15</v>
      </c>
      <c r="E305" s="4">
        <f t="shared" si="32"/>
        <v>18.779999999999998</v>
      </c>
      <c r="F305" s="4">
        <f>SUM(F299:F304)</f>
        <v>0</v>
      </c>
      <c r="G305" s="4">
        <f>SUM(G299:G304)</f>
        <v>2.53</v>
      </c>
      <c r="H305" s="4">
        <f>SUM(H299:H304)</f>
        <v>12.35</v>
      </c>
      <c r="I305" s="4">
        <f>SUM(I299:I304)</f>
        <v>3.9</v>
      </c>
      <c r="J305" s="3"/>
      <c r="K305" s="3"/>
      <c r="L305" s="3"/>
      <c r="M305" s="59"/>
      <c r="N305" s="1"/>
    </row>
    <row r="306" spans="1:14" ht="89.25">
      <c r="A306" s="28" t="s">
        <v>157</v>
      </c>
      <c r="B306" s="10" t="s">
        <v>158</v>
      </c>
      <c r="C306" s="10" t="s">
        <v>146</v>
      </c>
      <c r="D306" s="6">
        <v>2018</v>
      </c>
      <c r="E306" s="3">
        <f>F306+G306+H306+I306</f>
        <v>3.38</v>
      </c>
      <c r="F306" s="3">
        <v>0</v>
      </c>
      <c r="G306" s="3">
        <v>2.53</v>
      </c>
      <c r="H306" s="3">
        <v>0.85</v>
      </c>
      <c r="I306" s="3">
        <v>0</v>
      </c>
      <c r="J306" s="6"/>
      <c r="K306" s="6"/>
      <c r="L306" s="6"/>
      <c r="M306" s="7"/>
      <c r="N306" s="1"/>
    </row>
    <row r="307" spans="1:14" ht="12.75">
      <c r="A307" s="60" t="s">
        <v>132</v>
      </c>
      <c r="B307" s="39" t="s">
        <v>55</v>
      </c>
      <c r="C307" s="70" t="s">
        <v>177</v>
      </c>
      <c r="D307" s="3">
        <v>2018</v>
      </c>
      <c r="E307" s="3">
        <f aca="true" t="shared" si="33" ref="E307:E320">F307+G307+H307+I307</f>
        <v>31.150000000000002</v>
      </c>
      <c r="F307" s="3">
        <v>0</v>
      </c>
      <c r="G307" s="3">
        <v>29.55</v>
      </c>
      <c r="H307" s="3">
        <v>1.6</v>
      </c>
      <c r="I307" s="3">
        <v>0</v>
      </c>
      <c r="J307" s="3"/>
      <c r="K307" s="3"/>
      <c r="L307" s="3"/>
      <c r="M307" s="39" t="s">
        <v>176</v>
      </c>
      <c r="N307" s="1"/>
    </row>
    <row r="308" spans="1:14" ht="12.75">
      <c r="A308" s="45"/>
      <c r="B308" s="40"/>
      <c r="C308" s="43"/>
      <c r="D308" s="3">
        <v>2019</v>
      </c>
      <c r="E308" s="3">
        <f t="shared" si="33"/>
        <v>0</v>
      </c>
      <c r="F308" s="3">
        <v>0</v>
      </c>
      <c r="G308" s="3">
        <v>0</v>
      </c>
      <c r="H308" s="3">
        <v>0</v>
      </c>
      <c r="I308" s="3">
        <v>0</v>
      </c>
      <c r="J308" s="3"/>
      <c r="K308" s="3"/>
      <c r="L308" s="3"/>
      <c r="M308" s="58"/>
      <c r="N308" s="1"/>
    </row>
    <row r="309" spans="1:14" ht="12.75">
      <c r="A309" s="45"/>
      <c r="B309" s="40"/>
      <c r="C309" s="43"/>
      <c r="D309" s="3">
        <v>2020</v>
      </c>
      <c r="E309" s="3">
        <f t="shared" si="33"/>
        <v>0</v>
      </c>
      <c r="F309" s="3">
        <v>0</v>
      </c>
      <c r="G309" s="3">
        <v>0</v>
      </c>
      <c r="H309" s="3">
        <v>0</v>
      </c>
      <c r="I309" s="3">
        <v>0</v>
      </c>
      <c r="J309" s="3"/>
      <c r="K309" s="3"/>
      <c r="L309" s="3"/>
      <c r="M309" s="58"/>
      <c r="N309" s="1"/>
    </row>
    <row r="310" spans="1:14" ht="12.75">
      <c r="A310" s="45"/>
      <c r="B310" s="40"/>
      <c r="C310" s="43"/>
      <c r="D310" s="3">
        <v>2021</v>
      </c>
      <c r="E310" s="3">
        <f t="shared" si="33"/>
        <v>0</v>
      </c>
      <c r="F310" s="3">
        <v>0</v>
      </c>
      <c r="G310" s="3">
        <v>0</v>
      </c>
      <c r="H310" s="3">
        <v>0</v>
      </c>
      <c r="I310" s="3">
        <v>0</v>
      </c>
      <c r="J310" s="3"/>
      <c r="K310" s="3"/>
      <c r="L310" s="3"/>
      <c r="M310" s="58"/>
      <c r="N310" s="1"/>
    </row>
    <row r="311" spans="1:14" ht="12.75">
      <c r="A311" s="45"/>
      <c r="B311" s="40"/>
      <c r="C311" s="43"/>
      <c r="D311" s="3">
        <v>2022</v>
      </c>
      <c r="E311" s="3">
        <f t="shared" si="33"/>
        <v>0</v>
      </c>
      <c r="F311" s="3">
        <v>0</v>
      </c>
      <c r="G311" s="3">
        <v>0</v>
      </c>
      <c r="H311" s="3">
        <v>0</v>
      </c>
      <c r="I311" s="3">
        <v>0</v>
      </c>
      <c r="J311" s="3"/>
      <c r="K311" s="3"/>
      <c r="L311" s="3"/>
      <c r="M311" s="58"/>
      <c r="N311" s="1"/>
    </row>
    <row r="312" spans="1:14" ht="24" customHeight="1">
      <c r="A312" s="45"/>
      <c r="B312" s="40"/>
      <c r="C312" s="43"/>
      <c r="D312" s="3" t="s">
        <v>14</v>
      </c>
      <c r="E312" s="3">
        <f t="shared" si="33"/>
        <v>0</v>
      </c>
      <c r="F312" s="3">
        <v>0</v>
      </c>
      <c r="G312" s="3">
        <v>0</v>
      </c>
      <c r="H312" s="3">
        <v>0</v>
      </c>
      <c r="I312" s="3">
        <v>0</v>
      </c>
      <c r="J312" s="3"/>
      <c r="K312" s="3"/>
      <c r="L312" s="3"/>
      <c r="M312" s="58"/>
      <c r="N312" s="1"/>
    </row>
    <row r="313" spans="1:14" ht="78.75" customHeight="1">
      <c r="A313" s="46"/>
      <c r="B313" s="41"/>
      <c r="C313" s="44"/>
      <c r="D313" s="4" t="s">
        <v>15</v>
      </c>
      <c r="E313" s="4">
        <f t="shared" si="33"/>
        <v>27.900000000000002</v>
      </c>
      <c r="F313" s="4">
        <f>SUM(F307:F312)</f>
        <v>0</v>
      </c>
      <c r="G313" s="4">
        <v>26.3</v>
      </c>
      <c r="H313" s="4">
        <f>SUM(H307:H312)</f>
        <v>1.6</v>
      </c>
      <c r="I313" s="4">
        <f>SUM(I307:I312)</f>
        <v>0</v>
      </c>
      <c r="J313" s="3"/>
      <c r="K313" s="3"/>
      <c r="L313" s="3"/>
      <c r="M313" s="59"/>
      <c r="N313" s="1"/>
    </row>
    <row r="314" spans="1:14" ht="172.5" customHeight="1">
      <c r="A314" s="35" t="s">
        <v>178</v>
      </c>
      <c r="B314" s="10" t="s">
        <v>179</v>
      </c>
      <c r="C314" s="90"/>
      <c r="D314" s="6">
        <v>2018</v>
      </c>
      <c r="E314" s="3">
        <f>F314+G314+H314+I314</f>
        <v>27.900000000000002</v>
      </c>
      <c r="F314" s="3">
        <v>0</v>
      </c>
      <c r="G314" s="3">
        <v>26.3</v>
      </c>
      <c r="H314" s="3">
        <v>1.6</v>
      </c>
      <c r="I314" s="3">
        <v>0</v>
      </c>
      <c r="J314" s="6"/>
      <c r="K314" s="6"/>
      <c r="L314" s="6"/>
      <c r="M314" s="15"/>
      <c r="N314" s="1"/>
    </row>
    <row r="315" spans="1:14" ht="12.75">
      <c r="A315" s="45" t="s">
        <v>133</v>
      </c>
      <c r="B315" s="39" t="s">
        <v>183</v>
      </c>
      <c r="C315" s="39" t="s">
        <v>83</v>
      </c>
      <c r="D315" s="3">
        <v>2018</v>
      </c>
      <c r="E315" s="3">
        <f t="shared" si="33"/>
        <v>1.79</v>
      </c>
      <c r="F315" s="3">
        <v>0</v>
      </c>
      <c r="G315" s="3">
        <v>1.69</v>
      </c>
      <c r="H315" s="3">
        <v>0.1</v>
      </c>
      <c r="I315" s="3">
        <v>0</v>
      </c>
      <c r="J315" s="3"/>
      <c r="K315" s="3"/>
      <c r="L315" s="3"/>
      <c r="M315" s="47" t="s">
        <v>180</v>
      </c>
      <c r="N315" s="1"/>
    </row>
    <row r="316" spans="1:14" ht="12.75">
      <c r="A316" s="45"/>
      <c r="B316" s="40"/>
      <c r="C316" s="40"/>
      <c r="D316" s="3">
        <v>2019</v>
      </c>
      <c r="E316" s="3">
        <f t="shared" si="33"/>
        <v>0.1</v>
      </c>
      <c r="F316" s="3">
        <v>0</v>
      </c>
      <c r="G316" s="3">
        <v>0</v>
      </c>
      <c r="H316" s="3">
        <v>0.1</v>
      </c>
      <c r="I316" s="3">
        <v>0</v>
      </c>
      <c r="J316" s="3"/>
      <c r="K316" s="3"/>
      <c r="L316" s="3"/>
      <c r="M316" s="47"/>
      <c r="N316" s="1"/>
    </row>
    <row r="317" spans="1:14" ht="12.75">
      <c r="A317" s="45"/>
      <c r="B317" s="40"/>
      <c r="C317" s="40"/>
      <c r="D317" s="3">
        <v>2020</v>
      </c>
      <c r="E317" s="3">
        <f t="shared" si="33"/>
        <v>0.1</v>
      </c>
      <c r="F317" s="3">
        <v>0</v>
      </c>
      <c r="G317" s="3">
        <v>0</v>
      </c>
      <c r="H317" s="3">
        <v>0.1</v>
      </c>
      <c r="I317" s="3">
        <v>0</v>
      </c>
      <c r="J317" s="3"/>
      <c r="K317" s="3"/>
      <c r="L317" s="3"/>
      <c r="M317" s="47"/>
      <c r="N317" s="1"/>
    </row>
    <row r="318" spans="1:14" ht="12.75">
      <c r="A318" s="45"/>
      <c r="B318" s="40"/>
      <c r="C318" s="40"/>
      <c r="D318" s="3">
        <v>2021</v>
      </c>
      <c r="E318" s="3">
        <f t="shared" si="33"/>
        <v>0.1</v>
      </c>
      <c r="F318" s="3">
        <v>0</v>
      </c>
      <c r="G318" s="3">
        <v>0</v>
      </c>
      <c r="H318" s="3">
        <v>0.1</v>
      </c>
      <c r="I318" s="3">
        <v>0</v>
      </c>
      <c r="J318" s="3"/>
      <c r="K318" s="3"/>
      <c r="L318" s="3"/>
      <c r="M318" s="47"/>
      <c r="N318" s="1"/>
    </row>
    <row r="319" spans="1:14" ht="12.75">
      <c r="A319" s="45"/>
      <c r="B319" s="40"/>
      <c r="C319" s="40"/>
      <c r="D319" s="3">
        <v>2022</v>
      </c>
      <c r="E319" s="3">
        <f t="shared" si="33"/>
        <v>0.1</v>
      </c>
      <c r="F319" s="3">
        <v>0</v>
      </c>
      <c r="G319" s="3">
        <v>0</v>
      </c>
      <c r="H319" s="3">
        <v>0.1</v>
      </c>
      <c r="I319" s="3">
        <v>0</v>
      </c>
      <c r="J319" s="3"/>
      <c r="K319" s="3"/>
      <c r="L319" s="3"/>
      <c r="M319" s="47"/>
      <c r="N319" s="1"/>
    </row>
    <row r="320" spans="1:14" ht="12.75">
      <c r="A320" s="45"/>
      <c r="B320" s="40"/>
      <c r="C320" s="40"/>
      <c r="D320" s="3" t="s">
        <v>14</v>
      </c>
      <c r="E320" s="3">
        <f t="shared" si="33"/>
        <v>0.8</v>
      </c>
      <c r="F320" s="3">
        <v>0</v>
      </c>
      <c r="G320" s="3">
        <v>0</v>
      </c>
      <c r="H320" s="3">
        <v>0.8</v>
      </c>
      <c r="I320" s="3">
        <v>0</v>
      </c>
      <c r="J320" s="3"/>
      <c r="K320" s="3"/>
      <c r="L320" s="3"/>
      <c r="M320" s="47"/>
      <c r="N320" s="1"/>
    </row>
    <row r="321" spans="1:14" ht="12.75">
      <c r="A321" s="46"/>
      <c r="B321" s="41"/>
      <c r="C321" s="41"/>
      <c r="D321" s="4" t="s">
        <v>15</v>
      </c>
      <c r="E321" s="4">
        <f>SUM(E315:E320)</f>
        <v>2.99</v>
      </c>
      <c r="F321" s="4">
        <f>SUM(F315:F320)</f>
        <v>0</v>
      </c>
      <c r="G321" s="4">
        <f>SUM(G315:G320)</f>
        <v>1.69</v>
      </c>
      <c r="H321" s="4">
        <f>SUM(H315:H320)</f>
        <v>1.3</v>
      </c>
      <c r="I321" s="4">
        <f>SUM(I315:I320)</f>
        <v>0</v>
      </c>
      <c r="J321" s="3"/>
      <c r="K321" s="3"/>
      <c r="L321" s="3"/>
      <c r="M321" s="48"/>
      <c r="N321" s="1"/>
    </row>
    <row r="322" spans="1:14" ht="102">
      <c r="A322" s="45" t="s">
        <v>134</v>
      </c>
      <c r="B322" s="23" t="s">
        <v>62</v>
      </c>
      <c r="C322" s="23" t="s">
        <v>84</v>
      </c>
      <c r="D322" s="12">
        <v>2018</v>
      </c>
      <c r="E322" s="12">
        <f aca="true" t="shared" si="34" ref="E322:E328">F322+G322+H322+I322</f>
        <v>11.15</v>
      </c>
      <c r="F322" s="12">
        <v>0</v>
      </c>
      <c r="G322" s="12">
        <v>10.55</v>
      </c>
      <c r="H322" s="12">
        <v>0.6</v>
      </c>
      <c r="I322" s="12">
        <v>0</v>
      </c>
      <c r="J322" s="12"/>
      <c r="K322" s="12"/>
      <c r="L322" s="12"/>
      <c r="M322" s="47" t="s">
        <v>180</v>
      </c>
      <c r="N322" s="1"/>
    </row>
    <row r="323" spans="1:14" ht="12.75">
      <c r="A323" s="45"/>
      <c r="B323" s="24"/>
      <c r="C323" s="26"/>
      <c r="D323" s="12">
        <v>2019</v>
      </c>
      <c r="E323" s="12">
        <f t="shared" si="34"/>
        <v>10.63</v>
      </c>
      <c r="F323" s="12">
        <v>0</v>
      </c>
      <c r="G323" s="12">
        <v>10.13</v>
      </c>
      <c r="H323" s="12">
        <v>0.5</v>
      </c>
      <c r="I323" s="12">
        <v>0</v>
      </c>
      <c r="J323" s="12"/>
      <c r="K323" s="12"/>
      <c r="L323" s="12"/>
      <c r="M323" s="47"/>
      <c r="N323" s="1"/>
    </row>
    <row r="324" spans="1:14" ht="12.75">
      <c r="A324" s="45"/>
      <c r="B324" s="24"/>
      <c r="C324" s="26"/>
      <c r="D324" s="12">
        <v>2020</v>
      </c>
      <c r="E324" s="12">
        <f t="shared" si="34"/>
        <v>10.7</v>
      </c>
      <c r="F324" s="12">
        <v>0</v>
      </c>
      <c r="G324" s="12">
        <v>10.2</v>
      </c>
      <c r="H324" s="12">
        <v>0.5</v>
      </c>
      <c r="I324" s="12">
        <v>0</v>
      </c>
      <c r="J324" s="12"/>
      <c r="K324" s="12"/>
      <c r="L324" s="12"/>
      <c r="M324" s="47"/>
      <c r="N324" s="1"/>
    </row>
    <row r="325" spans="1:14" ht="12.75">
      <c r="A325" s="45"/>
      <c r="B325" s="24"/>
      <c r="C325" s="26"/>
      <c r="D325" s="12">
        <v>2021</v>
      </c>
      <c r="E325" s="12">
        <f t="shared" si="34"/>
        <v>10.8</v>
      </c>
      <c r="F325" s="12">
        <v>0</v>
      </c>
      <c r="G325" s="12">
        <v>10.3</v>
      </c>
      <c r="H325" s="12">
        <v>0.5</v>
      </c>
      <c r="I325" s="12">
        <v>0</v>
      </c>
      <c r="J325" s="12"/>
      <c r="K325" s="12"/>
      <c r="L325" s="12"/>
      <c r="M325" s="47"/>
      <c r="N325" s="1"/>
    </row>
    <row r="326" spans="1:14" ht="12.75">
      <c r="A326" s="45"/>
      <c r="B326" s="24"/>
      <c r="C326" s="26"/>
      <c r="D326" s="12">
        <v>2022</v>
      </c>
      <c r="E326" s="12">
        <f t="shared" si="34"/>
        <v>11</v>
      </c>
      <c r="F326" s="12">
        <v>0</v>
      </c>
      <c r="G326" s="12">
        <v>10.5</v>
      </c>
      <c r="H326" s="12">
        <v>0.5</v>
      </c>
      <c r="I326" s="12">
        <v>0</v>
      </c>
      <c r="J326" s="12"/>
      <c r="K326" s="12"/>
      <c r="L326" s="12"/>
      <c r="M326" s="47"/>
      <c r="N326" s="1"/>
    </row>
    <row r="327" spans="1:14" ht="12.75">
      <c r="A327" s="45"/>
      <c r="B327" s="24"/>
      <c r="C327" s="26"/>
      <c r="D327" s="12" t="s">
        <v>14</v>
      </c>
      <c r="E327" s="12">
        <f t="shared" si="34"/>
        <v>52</v>
      </c>
      <c r="F327" s="12">
        <v>0</v>
      </c>
      <c r="G327" s="12">
        <v>50</v>
      </c>
      <c r="H327" s="12">
        <v>2</v>
      </c>
      <c r="I327" s="12">
        <v>0</v>
      </c>
      <c r="J327" s="12"/>
      <c r="K327" s="12"/>
      <c r="L327" s="12"/>
      <c r="M327" s="47"/>
      <c r="N327" s="1"/>
    </row>
    <row r="328" spans="1:14" ht="12.75">
      <c r="A328" s="46"/>
      <c r="B328" s="25"/>
      <c r="C328" s="27"/>
      <c r="D328" s="13" t="s">
        <v>15</v>
      </c>
      <c r="E328" s="13">
        <f t="shared" si="34"/>
        <v>106.28</v>
      </c>
      <c r="F328" s="13">
        <f>SUM(F322:F327)</f>
        <v>0</v>
      </c>
      <c r="G328" s="13">
        <f>SUM(G322:G327)</f>
        <v>101.68</v>
      </c>
      <c r="H328" s="13">
        <f>SUM(H322:H327)</f>
        <v>4.6</v>
      </c>
      <c r="I328" s="13">
        <f>SUM(I322:I327)</f>
        <v>0</v>
      </c>
      <c r="J328" s="12"/>
      <c r="K328" s="12"/>
      <c r="L328" s="12"/>
      <c r="M328" s="48"/>
      <c r="N328" s="1"/>
    </row>
    <row r="329" spans="1:14" ht="13.5">
      <c r="A329" s="49" t="s">
        <v>135</v>
      </c>
      <c r="B329" s="55" t="s">
        <v>77</v>
      </c>
      <c r="C329" s="51"/>
      <c r="D329" s="8">
        <v>2018</v>
      </c>
      <c r="E329" s="8">
        <f aca="true" t="shared" si="35" ref="E329:I334">E336+E343</f>
        <v>3.5</v>
      </c>
      <c r="F329" s="8">
        <f t="shared" si="35"/>
        <v>0</v>
      </c>
      <c r="G329" s="8">
        <f t="shared" si="35"/>
        <v>0</v>
      </c>
      <c r="H329" s="8">
        <f t="shared" si="35"/>
        <v>3.5</v>
      </c>
      <c r="I329" s="8">
        <f t="shared" si="35"/>
        <v>0</v>
      </c>
      <c r="J329" s="8"/>
      <c r="K329" s="8"/>
      <c r="L329" s="8"/>
      <c r="M329" s="53"/>
      <c r="N329" s="1"/>
    </row>
    <row r="330" spans="1:14" ht="13.5">
      <c r="A330" s="49"/>
      <c r="B330" s="40"/>
      <c r="C330" s="51"/>
      <c r="D330" s="8">
        <v>2019</v>
      </c>
      <c r="E330" s="8">
        <f t="shared" si="35"/>
        <v>3.34</v>
      </c>
      <c r="F330" s="8">
        <f t="shared" si="35"/>
        <v>0</v>
      </c>
      <c r="G330" s="8">
        <f t="shared" si="35"/>
        <v>0</v>
      </c>
      <c r="H330" s="8">
        <f t="shared" si="35"/>
        <v>3.34</v>
      </c>
      <c r="I330" s="8">
        <f t="shared" si="35"/>
        <v>0</v>
      </c>
      <c r="J330" s="8"/>
      <c r="K330" s="8"/>
      <c r="L330" s="8"/>
      <c r="M330" s="53"/>
      <c r="N330" s="1"/>
    </row>
    <row r="331" spans="1:14" ht="13.5">
      <c r="A331" s="49"/>
      <c r="B331" s="40"/>
      <c r="C331" s="51"/>
      <c r="D331" s="8">
        <v>2020</v>
      </c>
      <c r="E331" s="8">
        <f t="shared" si="35"/>
        <v>3.3899999999999997</v>
      </c>
      <c r="F331" s="8">
        <f t="shared" si="35"/>
        <v>0</v>
      </c>
      <c r="G331" s="8">
        <f t="shared" si="35"/>
        <v>0</v>
      </c>
      <c r="H331" s="8">
        <f t="shared" si="35"/>
        <v>3.3899999999999997</v>
      </c>
      <c r="I331" s="8">
        <f t="shared" si="35"/>
        <v>0</v>
      </c>
      <c r="J331" s="8"/>
      <c r="K331" s="8"/>
      <c r="L331" s="8"/>
      <c r="M331" s="53"/>
      <c r="N331" s="1"/>
    </row>
    <row r="332" spans="1:14" ht="13.5">
      <c r="A332" s="49"/>
      <c r="B332" s="40"/>
      <c r="C332" s="51"/>
      <c r="D332" s="8">
        <v>2021</v>
      </c>
      <c r="E332" s="8">
        <f t="shared" si="35"/>
        <v>3</v>
      </c>
      <c r="F332" s="8">
        <f t="shared" si="35"/>
        <v>0</v>
      </c>
      <c r="G332" s="8">
        <f t="shared" si="35"/>
        <v>0</v>
      </c>
      <c r="H332" s="8">
        <f t="shared" si="35"/>
        <v>3</v>
      </c>
      <c r="I332" s="8">
        <f t="shared" si="35"/>
        <v>0</v>
      </c>
      <c r="J332" s="8"/>
      <c r="K332" s="8"/>
      <c r="L332" s="8"/>
      <c r="M332" s="53"/>
      <c r="N332" s="1"/>
    </row>
    <row r="333" spans="1:14" ht="13.5">
      <c r="A333" s="49"/>
      <c r="B333" s="40"/>
      <c r="C333" s="51"/>
      <c r="D333" s="8">
        <v>2022</v>
      </c>
      <c r="E333" s="8">
        <f t="shared" si="35"/>
        <v>3</v>
      </c>
      <c r="F333" s="8">
        <f t="shared" si="35"/>
        <v>0</v>
      </c>
      <c r="G333" s="8">
        <f t="shared" si="35"/>
        <v>0</v>
      </c>
      <c r="H333" s="8">
        <f t="shared" si="35"/>
        <v>3</v>
      </c>
      <c r="I333" s="8">
        <f t="shared" si="35"/>
        <v>0</v>
      </c>
      <c r="J333" s="8"/>
      <c r="K333" s="8"/>
      <c r="L333" s="8"/>
      <c r="M333" s="53"/>
      <c r="N333" s="1"/>
    </row>
    <row r="334" spans="1:14" ht="13.5">
      <c r="A334" s="49"/>
      <c r="B334" s="40"/>
      <c r="C334" s="51"/>
      <c r="D334" s="8" t="s">
        <v>14</v>
      </c>
      <c r="E334" s="8">
        <f t="shared" si="35"/>
        <v>24</v>
      </c>
      <c r="F334" s="8">
        <f t="shared" si="35"/>
        <v>0</v>
      </c>
      <c r="G334" s="8">
        <f t="shared" si="35"/>
        <v>0</v>
      </c>
      <c r="H334" s="8">
        <f t="shared" si="35"/>
        <v>24</v>
      </c>
      <c r="I334" s="8">
        <f t="shared" si="35"/>
        <v>0</v>
      </c>
      <c r="J334" s="8"/>
      <c r="K334" s="8"/>
      <c r="L334" s="8"/>
      <c r="M334" s="53"/>
      <c r="N334" s="1"/>
    </row>
    <row r="335" spans="1:14" ht="13.5">
      <c r="A335" s="50"/>
      <c r="B335" s="41"/>
      <c r="C335" s="52"/>
      <c r="D335" s="8" t="s">
        <v>15</v>
      </c>
      <c r="E335" s="8">
        <f>SUM(E329:E334)</f>
        <v>40.230000000000004</v>
      </c>
      <c r="F335" s="8">
        <f>SUM(F329:F334)</f>
        <v>0</v>
      </c>
      <c r="G335" s="8">
        <f>SUM(G329:G334)</f>
        <v>0</v>
      </c>
      <c r="H335" s="8">
        <f>SUM(H329:H334)</f>
        <v>40.230000000000004</v>
      </c>
      <c r="I335" s="8">
        <f>SUM(I329:I334)</f>
        <v>0</v>
      </c>
      <c r="J335" s="8"/>
      <c r="K335" s="8"/>
      <c r="L335" s="8"/>
      <c r="M335" s="54"/>
      <c r="N335" s="1"/>
    </row>
    <row r="336" spans="1:14" ht="12.75">
      <c r="A336" s="45" t="s">
        <v>136</v>
      </c>
      <c r="B336" s="42" t="s">
        <v>101</v>
      </c>
      <c r="C336" s="42" t="s">
        <v>78</v>
      </c>
      <c r="D336" s="12">
        <v>2018</v>
      </c>
      <c r="E336" s="12">
        <f aca="true" t="shared" si="36" ref="E336:E349">F336+G336+H336+I336</f>
        <v>2</v>
      </c>
      <c r="F336" s="12">
        <v>0</v>
      </c>
      <c r="G336" s="12">
        <v>0</v>
      </c>
      <c r="H336" s="12">
        <v>2</v>
      </c>
      <c r="I336" s="12">
        <v>0</v>
      </c>
      <c r="J336" s="12"/>
      <c r="K336" s="12"/>
      <c r="L336" s="12"/>
      <c r="M336" s="47" t="s">
        <v>181</v>
      </c>
      <c r="N336" s="1"/>
    </row>
    <row r="337" spans="1:14" ht="12.75">
      <c r="A337" s="45"/>
      <c r="B337" s="40"/>
      <c r="C337" s="43"/>
      <c r="D337" s="12">
        <v>2019</v>
      </c>
      <c r="E337" s="12">
        <f t="shared" si="36"/>
        <v>1.84</v>
      </c>
      <c r="F337" s="12">
        <v>0</v>
      </c>
      <c r="G337" s="12">
        <v>0</v>
      </c>
      <c r="H337" s="12">
        <v>1.84</v>
      </c>
      <c r="I337" s="12">
        <v>0</v>
      </c>
      <c r="J337" s="12"/>
      <c r="K337" s="12"/>
      <c r="L337" s="12"/>
      <c r="M337" s="47"/>
      <c r="N337" s="1"/>
    </row>
    <row r="338" spans="1:14" ht="12.75">
      <c r="A338" s="45"/>
      <c r="B338" s="40"/>
      <c r="C338" s="43"/>
      <c r="D338" s="12">
        <v>2020</v>
      </c>
      <c r="E338" s="12">
        <f t="shared" si="36"/>
        <v>1.89</v>
      </c>
      <c r="F338" s="12">
        <v>0</v>
      </c>
      <c r="G338" s="12">
        <v>0</v>
      </c>
      <c r="H338" s="12">
        <v>1.89</v>
      </c>
      <c r="I338" s="12">
        <v>0</v>
      </c>
      <c r="J338" s="12"/>
      <c r="K338" s="12"/>
      <c r="L338" s="12"/>
      <c r="M338" s="47"/>
      <c r="N338" s="1"/>
    </row>
    <row r="339" spans="1:14" ht="12.75">
      <c r="A339" s="45"/>
      <c r="B339" s="40"/>
      <c r="C339" s="43"/>
      <c r="D339" s="12">
        <v>2021</v>
      </c>
      <c r="E339" s="12">
        <f t="shared" si="36"/>
        <v>1.5</v>
      </c>
      <c r="F339" s="12">
        <v>0</v>
      </c>
      <c r="G339" s="12">
        <v>0</v>
      </c>
      <c r="H339" s="12">
        <v>1.5</v>
      </c>
      <c r="I339" s="12">
        <v>0</v>
      </c>
      <c r="J339" s="12"/>
      <c r="K339" s="12"/>
      <c r="L339" s="12"/>
      <c r="M339" s="47"/>
      <c r="N339" s="1"/>
    </row>
    <row r="340" spans="1:14" ht="12.75">
      <c r="A340" s="45"/>
      <c r="B340" s="40"/>
      <c r="C340" s="43"/>
      <c r="D340" s="12">
        <v>2022</v>
      </c>
      <c r="E340" s="12">
        <f t="shared" si="36"/>
        <v>1.5</v>
      </c>
      <c r="F340" s="12">
        <v>0</v>
      </c>
      <c r="G340" s="12">
        <v>0</v>
      </c>
      <c r="H340" s="12">
        <v>1.5</v>
      </c>
      <c r="I340" s="12">
        <v>0</v>
      </c>
      <c r="J340" s="12"/>
      <c r="K340" s="12"/>
      <c r="L340" s="12"/>
      <c r="M340" s="47"/>
      <c r="N340" s="1"/>
    </row>
    <row r="341" spans="1:14" ht="12.75">
      <c r="A341" s="45"/>
      <c r="B341" s="40"/>
      <c r="C341" s="43"/>
      <c r="D341" s="12" t="s">
        <v>14</v>
      </c>
      <c r="E341" s="12">
        <f t="shared" si="36"/>
        <v>12</v>
      </c>
      <c r="F341" s="12">
        <v>0</v>
      </c>
      <c r="G341" s="12">
        <v>0</v>
      </c>
      <c r="H341" s="12">
        <v>12</v>
      </c>
      <c r="I341" s="12">
        <v>0</v>
      </c>
      <c r="J341" s="12"/>
      <c r="K341" s="12"/>
      <c r="L341" s="12"/>
      <c r="M341" s="47"/>
      <c r="N341" s="1"/>
    </row>
    <row r="342" spans="1:14" ht="27.75" customHeight="1">
      <c r="A342" s="46"/>
      <c r="B342" s="41"/>
      <c r="C342" s="44"/>
      <c r="D342" s="13" t="s">
        <v>15</v>
      </c>
      <c r="E342" s="13">
        <f t="shared" si="36"/>
        <v>20.73</v>
      </c>
      <c r="F342" s="13">
        <f>SUM(F336:F341)</f>
        <v>0</v>
      </c>
      <c r="G342" s="13">
        <f>SUM(G336:G341)</f>
        <v>0</v>
      </c>
      <c r="H342" s="13">
        <f>SUM(H336:H341)</f>
        <v>20.73</v>
      </c>
      <c r="I342" s="13">
        <f>SUM(I336:I341)</f>
        <v>0</v>
      </c>
      <c r="J342" s="12"/>
      <c r="K342" s="12"/>
      <c r="L342" s="12"/>
      <c r="M342" s="48"/>
      <c r="N342" s="1"/>
    </row>
    <row r="343" spans="1:14" ht="12.75">
      <c r="A343" s="45" t="s">
        <v>137</v>
      </c>
      <c r="B343" s="42" t="s">
        <v>79</v>
      </c>
      <c r="C343" s="42" t="s">
        <v>80</v>
      </c>
      <c r="D343" s="12">
        <v>2018</v>
      </c>
      <c r="E343" s="12">
        <f t="shared" si="36"/>
        <v>1.5</v>
      </c>
      <c r="F343" s="12">
        <v>0</v>
      </c>
      <c r="G343" s="12">
        <v>0</v>
      </c>
      <c r="H343" s="12">
        <v>1.5</v>
      </c>
      <c r="I343" s="12">
        <v>0</v>
      </c>
      <c r="J343" s="12"/>
      <c r="K343" s="12"/>
      <c r="L343" s="12"/>
      <c r="M343" s="47" t="s">
        <v>182</v>
      </c>
      <c r="N343" s="1"/>
    </row>
    <row r="344" spans="1:14" ht="12.75">
      <c r="A344" s="45"/>
      <c r="B344" s="40"/>
      <c r="C344" s="43"/>
      <c r="D344" s="12">
        <v>2019</v>
      </c>
      <c r="E344" s="12">
        <f t="shared" si="36"/>
        <v>1.5</v>
      </c>
      <c r="F344" s="12">
        <v>0</v>
      </c>
      <c r="G344" s="12">
        <v>0</v>
      </c>
      <c r="H344" s="12">
        <v>1.5</v>
      </c>
      <c r="I344" s="12">
        <v>0</v>
      </c>
      <c r="J344" s="12"/>
      <c r="K344" s="12"/>
      <c r="L344" s="12"/>
      <c r="M344" s="47"/>
      <c r="N344" s="1"/>
    </row>
    <row r="345" spans="1:14" ht="12.75">
      <c r="A345" s="45"/>
      <c r="B345" s="40"/>
      <c r="C345" s="43"/>
      <c r="D345" s="12">
        <v>2020</v>
      </c>
      <c r="E345" s="12">
        <f t="shared" si="36"/>
        <v>1.5</v>
      </c>
      <c r="F345" s="12">
        <v>0</v>
      </c>
      <c r="G345" s="12">
        <v>0</v>
      </c>
      <c r="H345" s="12">
        <v>1.5</v>
      </c>
      <c r="I345" s="12">
        <v>0</v>
      </c>
      <c r="J345" s="12"/>
      <c r="K345" s="12"/>
      <c r="L345" s="12"/>
      <c r="M345" s="47"/>
      <c r="N345" s="1"/>
    </row>
    <row r="346" spans="1:14" ht="12.75">
      <c r="A346" s="45"/>
      <c r="B346" s="40"/>
      <c r="C346" s="43"/>
      <c r="D346" s="12">
        <v>2021</v>
      </c>
      <c r="E346" s="12">
        <f t="shared" si="36"/>
        <v>1.5</v>
      </c>
      <c r="F346" s="12">
        <v>0</v>
      </c>
      <c r="G346" s="12">
        <v>0</v>
      </c>
      <c r="H346" s="12">
        <v>1.5</v>
      </c>
      <c r="I346" s="12">
        <v>0</v>
      </c>
      <c r="J346" s="12"/>
      <c r="K346" s="12"/>
      <c r="L346" s="12"/>
      <c r="M346" s="47"/>
      <c r="N346" s="1"/>
    </row>
    <row r="347" spans="1:14" ht="12.75">
      <c r="A347" s="45"/>
      <c r="B347" s="40"/>
      <c r="C347" s="43"/>
      <c r="D347" s="12">
        <v>2022</v>
      </c>
      <c r="E347" s="12">
        <f t="shared" si="36"/>
        <v>1.5</v>
      </c>
      <c r="F347" s="12">
        <v>0</v>
      </c>
      <c r="G347" s="12">
        <v>0</v>
      </c>
      <c r="H347" s="12">
        <v>1.5</v>
      </c>
      <c r="I347" s="12">
        <v>0</v>
      </c>
      <c r="J347" s="12"/>
      <c r="K347" s="12"/>
      <c r="L347" s="12"/>
      <c r="M347" s="47"/>
      <c r="N347" s="1"/>
    </row>
    <row r="348" spans="1:14" ht="12.75">
      <c r="A348" s="45"/>
      <c r="B348" s="40"/>
      <c r="C348" s="43"/>
      <c r="D348" s="12" t="s">
        <v>14</v>
      </c>
      <c r="E348" s="12">
        <f t="shared" si="36"/>
        <v>12</v>
      </c>
      <c r="F348" s="12">
        <v>0</v>
      </c>
      <c r="G348" s="12">
        <v>0</v>
      </c>
      <c r="H348" s="12">
        <v>12</v>
      </c>
      <c r="I348" s="12">
        <v>0</v>
      </c>
      <c r="J348" s="12"/>
      <c r="K348" s="12"/>
      <c r="L348" s="12"/>
      <c r="M348" s="47"/>
      <c r="N348" s="1"/>
    </row>
    <row r="349" spans="1:14" ht="12.75">
      <c r="A349" s="46"/>
      <c r="B349" s="41"/>
      <c r="C349" s="44"/>
      <c r="D349" s="13" t="s">
        <v>15</v>
      </c>
      <c r="E349" s="13">
        <f t="shared" si="36"/>
        <v>19.5</v>
      </c>
      <c r="F349" s="13">
        <f>SUM(F343:F348)</f>
        <v>0</v>
      </c>
      <c r="G349" s="13">
        <f>SUM(G343:G348)</f>
        <v>0</v>
      </c>
      <c r="H349" s="13">
        <f>SUM(H343:H348)</f>
        <v>19.5</v>
      </c>
      <c r="I349" s="13">
        <f>SUM(I343:I348)</f>
        <v>0</v>
      </c>
      <c r="J349" s="12"/>
      <c r="K349" s="12"/>
      <c r="L349" s="12"/>
      <c r="M349" s="48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</sheetData>
  <sheetProtection/>
  <mergeCells count="203">
    <mergeCell ref="A83:A88"/>
    <mergeCell ref="C83:C88"/>
    <mergeCell ref="A224:A229"/>
    <mergeCell ref="B224:B229"/>
    <mergeCell ref="C224:C229"/>
    <mergeCell ref="M224:M229"/>
    <mergeCell ref="B289:B291"/>
    <mergeCell ref="C289:C291"/>
    <mergeCell ref="M289:M291"/>
    <mergeCell ref="M63:M69"/>
    <mergeCell ref="C63:C69"/>
    <mergeCell ref="B63:B69"/>
    <mergeCell ref="B275:B281"/>
    <mergeCell ref="C275:C281"/>
    <mergeCell ref="B210:B216"/>
    <mergeCell ref="B83:B88"/>
    <mergeCell ref="A63:A69"/>
    <mergeCell ref="A259:A260"/>
    <mergeCell ref="B259:B260"/>
    <mergeCell ref="C259:C260"/>
    <mergeCell ref="C237:C243"/>
    <mergeCell ref="B244:B250"/>
    <mergeCell ref="B251:B257"/>
    <mergeCell ref="C251:C257"/>
    <mergeCell ref="B203:B209"/>
    <mergeCell ref="C203:C209"/>
    <mergeCell ref="C210:C216"/>
    <mergeCell ref="B217:B223"/>
    <mergeCell ref="C217:C223"/>
    <mergeCell ref="B175:B181"/>
    <mergeCell ref="B182:B188"/>
    <mergeCell ref="C182:C188"/>
    <mergeCell ref="B189:B195"/>
    <mergeCell ref="C189:C195"/>
    <mergeCell ref="B196:B202"/>
    <mergeCell ref="B145:B151"/>
    <mergeCell ref="C145:C151"/>
    <mergeCell ref="B154:B160"/>
    <mergeCell ref="B161:B167"/>
    <mergeCell ref="C161:C167"/>
    <mergeCell ref="B168:B174"/>
    <mergeCell ref="C168:C174"/>
    <mergeCell ref="B117:B123"/>
    <mergeCell ref="C117:C123"/>
    <mergeCell ref="B124:B130"/>
    <mergeCell ref="C124:C130"/>
    <mergeCell ref="B131:B137"/>
    <mergeCell ref="C131:C137"/>
    <mergeCell ref="C41:C47"/>
    <mergeCell ref="B96:B102"/>
    <mergeCell ref="C96:C102"/>
    <mergeCell ref="B103:B109"/>
    <mergeCell ref="C103:C109"/>
    <mergeCell ref="B57:B62"/>
    <mergeCell ref="B71:B80"/>
    <mergeCell ref="C81:C82"/>
    <mergeCell ref="C71:C80"/>
    <mergeCell ref="B49:B55"/>
    <mergeCell ref="C49:C55"/>
    <mergeCell ref="B13:B19"/>
    <mergeCell ref="B20:B26"/>
    <mergeCell ref="C20:C26"/>
    <mergeCell ref="B27:B33"/>
    <mergeCell ref="C27:C33"/>
    <mergeCell ref="B34:B40"/>
    <mergeCell ref="C34:C40"/>
    <mergeCell ref="B41:B47"/>
    <mergeCell ref="A275:A281"/>
    <mergeCell ref="M244:M250"/>
    <mergeCell ref="M251:M257"/>
    <mergeCell ref="M266:M272"/>
    <mergeCell ref="B266:B272"/>
    <mergeCell ref="C266:C272"/>
    <mergeCell ref="M275:M281"/>
    <mergeCell ref="M322:M328"/>
    <mergeCell ref="M292:M298"/>
    <mergeCell ref="M299:M305"/>
    <mergeCell ref="M307:M313"/>
    <mergeCell ref="M315:M321"/>
    <mergeCell ref="C292:C298"/>
    <mergeCell ref="M203:M209"/>
    <mergeCell ref="M210:M216"/>
    <mergeCell ref="M217:M223"/>
    <mergeCell ref="M237:M243"/>
    <mergeCell ref="M154:M160"/>
    <mergeCell ref="M161:M167"/>
    <mergeCell ref="M168:M174"/>
    <mergeCell ref="M196:M202"/>
    <mergeCell ref="M189:M195"/>
    <mergeCell ref="M182:M188"/>
    <mergeCell ref="M117:M123"/>
    <mergeCell ref="M131:M137"/>
    <mergeCell ref="M138:M144"/>
    <mergeCell ref="M145:M151"/>
    <mergeCell ref="M89:M95"/>
    <mergeCell ref="M103:M109"/>
    <mergeCell ref="M110:M116"/>
    <mergeCell ref="M96:M102"/>
    <mergeCell ref="M124:M130"/>
    <mergeCell ref="M41:M47"/>
    <mergeCell ref="M49:M55"/>
    <mergeCell ref="M56:M62"/>
    <mergeCell ref="M6:M12"/>
    <mergeCell ref="M13:M19"/>
    <mergeCell ref="M20:M26"/>
    <mergeCell ref="M27:M33"/>
    <mergeCell ref="A6:A12"/>
    <mergeCell ref="C6:C12"/>
    <mergeCell ref="A13:A19"/>
    <mergeCell ref="C13:C19"/>
    <mergeCell ref="M34:M40"/>
    <mergeCell ref="A20:A26"/>
    <mergeCell ref="A27:A33"/>
    <mergeCell ref="A34:A40"/>
    <mergeCell ref="B6:B12"/>
    <mergeCell ref="J3:J5"/>
    <mergeCell ref="K3:K5"/>
    <mergeCell ref="L3:L5"/>
    <mergeCell ref="M3:M5"/>
    <mergeCell ref="A3:A5"/>
    <mergeCell ref="B3:B5"/>
    <mergeCell ref="C3:C5"/>
    <mergeCell ref="D3:D5"/>
    <mergeCell ref="F4:I4"/>
    <mergeCell ref="E3:I3"/>
    <mergeCell ref="E4:E5"/>
    <mergeCell ref="B282:B288"/>
    <mergeCell ref="C282:C288"/>
    <mergeCell ref="B299:B305"/>
    <mergeCell ref="C299:C305"/>
    <mergeCell ref="B307:B313"/>
    <mergeCell ref="C307:C313"/>
    <mergeCell ref="C138:C144"/>
    <mergeCell ref="B138:B144"/>
    <mergeCell ref="B292:B298"/>
    <mergeCell ref="A41:A47"/>
    <mergeCell ref="A49:A55"/>
    <mergeCell ref="A56:A62"/>
    <mergeCell ref="B315:B321"/>
    <mergeCell ref="C315:C321"/>
    <mergeCell ref="C110:C116"/>
    <mergeCell ref="A89:A95"/>
    <mergeCell ref="A71:A80"/>
    <mergeCell ref="B89:B95"/>
    <mergeCell ref="B110:B116"/>
    <mergeCell ref="A168:A174"/>
    <mergeCell ref="A117:A123"/>
    <mergeCell ref="A103:A109"/>
    <mergeCell ref="A110:A116"/>
    <mergeCell ref="A131:A137"/>
    <mergeCell ref="A138:A144"/>
    <mergeCell ref="A124:A130"/>
    <mergeCell ref="A145:A151"/>
    <mergeCell ref="A322:A328"/>
    <mergeCell ref="A307:A313"/>
    <mergeCell ref="A315:A321"/>
    <mergeCell ref="A292:A298"/>
    <mergeCell ref="A196:A202"/>
    <mergeCell ref="C196:C202"/>
    <mergeCell ref="A237:A243"/>
    <mergeCell ref="B230:B236"/>
    <mergeCell ref="C230:C236"/>
    <mergeCell ref="B237:B243"/>
    <mergeCell ref="C89:C95"/>
    <mergeCell ref="M71:M80"/>
    <mergeCell ref="A96:A102"/>
    <mergeCell ref="A299:A305"/>
    <mergeCell ref="A251:A257"/>
    <mergeCell ref="A282:A288"/>
    <mergeCell ref="A175:A181"/>
    <mergeCell ref="A81:A82"/>
    <mergeCell ref="A182:A188"/>
    <mergeCell ref="A289:A291"/>
    <mergeCell ref="A189:A195"/>
    <mergeCell ref="A266:A272"/>
    <mergeCell ref="A244:A250"/>
    <mergeCell ref="C244:C250"/>
    <mergeCell ref="A1:M1"/>
    <mergeCell ref="A2:M2"/>
    <mergeCell ref="A161:A167"/>
    <mergeCell ref="A154:A160"/>
    <mergeCell ref="C154:C160"/>
    <mergeCell ref="M336:M342"/>
    <mergeCell ref="B329:B335"/>
    <mergeCell ref="B336:B342"/>
    <mergeCell ref="M175:M181"/>
    <mergeCell ref="A230:A236"/>
    <mergeCell ref="M230:M236"/>
    <mergeCell ref="A203:A209"/>
    <mergeCell ref="A210:A216"/>
    <mergeCell ref="A217:A223"/>
    <mergeCell ref="M282:M288"/>
    <mergeCell ref="C336:C342"/>
    <mergeCell ref="B343:B349"/>
    <mergeCell ref="C343:C349"/>
    <mergeCell ref="A343:A349"/>
    <mergeCell ref="M343:M349"/>
    <mergeCell ref="A329:A335"/>
    <mergeCell ref="C329:C335"/>
    <mergeCell ref="M329:M335"/>
    <mergeCell ref="A336:A3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Ditte</cp:lastModifiedBy>
  <cp:lastPrinted>2017-08-04T08:13:27Z</cp:lastPrinted>
  <dcterms:created xsi:type="dcterms:W3CDTF">2016-05-16T07:29:45Z</dcterms:created>
  <dcterms:modified xsi:type="dcterms:W3CDTF">2018-06-26T03:22:19Z</dcterms:modified>
  <cp:category/>
  <cp:version/>
  <cp:contentType/>
  <cp:contentStatus/>
</cp:coreProperties>
</file>